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unt sheet" sheetId="1" state="visible" r:id="rId1"/>
    <sheet name="Variance" sheetId="2" state="visible" r:id="rId2"/>
    <sheet name="How to use" sheetId="3" state="visible" r:id="rId3"/>
  </sheets>
  <definedNames>
    <definedName name="_xlnm.Print_Titles" localSheetId="0">'Count sheet'!$6:$6</definedName>
    <definedName name="_xlnm.Print_Area" localSheetId="0">'Count sheet'!$A$1:$F$48</definedName>
    <definedName name="_xlnm.Print_Titles" localSheetId="1">'Variance'!$6:$6</definedName>
    <definedName name="_xlnm.Print_Area" localSheetId="1">'Variance'!$A$1:$K$48</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Calibri"/>
      <b val="1"/>
      <color rgb="001F2937"/>
      <sz val="18"/>
    </font>
    <font>
      <name val="Calibri"/>
      <color rgb="006B7280"/>
      <sz val="10"/>
    </font>
    <font>
      <name val="Calibri"/>
      <b val="1"/>
      <color rgb="001F2937"/>
      <sz val="11"/>
    </font>
    <font>
      <name val="Calibri"/>
      <b val="1"/>
      <color rgb="00FFFFFF"/>
      <sz val="10"/>
    </font>
    <font>
      <name val="Calibri"/>
      <i val="1"/>
      <color rgb="006B7280"/>
      <sz val="11"/>
    </font>
    <font>
      <name val="Calibri"/>
      <color rgb="00111827"/>
      <sz val="11"/>
    </font>
    <font>
      <name val="Calibri"/>
      <b val="1"/>
      <color rgb="001F2937"/>
      <sz val="12"/>
    </font>
    <font>
      <name val="Calibri"/>
      <b val="1"/>
      <color rgb="00D97706"/>
      <sz val="13"/>
    </font>
  </fonts>
  <fills count="7">
    <fill>
      <patternFill/>
    </fill>
    <fill>
      <patternFill patternType="gray125"/>
    </fill>
    <fill>
      <patternFill patternType="solid">
        <fgColor rgb="00FFFFFF"/>
      </patternFill>
    </fill>
    <fill>
      <patternFill patternType="solid">
        <fgColor rgb="001F2937"/>
      </patternFill>
    </fill>
    <fill>
      <patternFill patternType="solid">
        <fgColor rgb="00D97706"/>
      </patternFill>
    </fill>
    <fill>
      <patternFill patternType="solid">
        <fgColor rgb="00F3F4F6"/>
      </patternFill>
    </fill>
    <fill>
      <patternFill patternType="solid">
        <fgColor rgb="00FFFBEB"/>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wrapText="1"/>
    </xf>
    <xf numFmtId="0" fontId="3" fillId="0" borderId="0" applyAlignment="1" pivotButton="0" quotePrefix="0" xfId="0">
      <alignment horizontal="left" vertical="center"/>
    </xf>
    <xf numFmtId="0" fontId="0" fillId="2" borderId="1" pivotButton="0" quotePrefix="0" xfId="0"/>
    <xf numFmtId="0" fontId="3" fillId="0" borderId="0" applyAlignment="1" pivotButton="0" quotePrefix="0" xfId="0">
      <alignment horizontal="right" vertical="center"/>
    </xf>
    <xf numFmtId="0" fontId="4" fillId="3" borderId="1" applyAlignment="1" pivotButton="0" quotePrefix="0" xfId="0">
      <alignment horizontal="center"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xf>
    <xf numFmtId="3" fontId="5" fillId="5" borderId="1" applyAlignment="1" pivotButton="0" quotePrefix="0" xfId="0">
      <alignment horizontal="center" vertical="center"/>
    </xf>
    <xf numFmtId="1" fontId="5" fillId="5" borderId="1" applyAlignment="1" pivotButton="0" quotePrefix="0" xfId="0">
      <alignment horizontal="center" vertical="center"/>
    </xf>
    <xf numFmtId="164" fontId="5" fillId="5" borderId="1" applyAlignment="1" pivotButton="0" quotePrefix="0" xfId="0">
      <alignment horizontal="center" vertical="center"/>
    </xf>
    <xf numFmtId="0" fontId="5" fillId="5" borderId="1" applyAlignment="1" pivotButton="0" quotePrefix="0" xfId="0">
      <alignment horizontal="left" vertical="center" wrapText="1"/>
    </xf>
    <xf numFmtId="0" fontId="6" fillId="0" borderId="1" applyAlignment="1" pivotButton="0" quotePrefix="0" xfId="0">
      <alignment horizontal="left" vertical="center"/>
    </xf>
    <xf numFmtId="3" fontId="6" fillId="0" borderId="1" applyAlignment="1" pivotButton="0" quotePrefix="0" xfId="0">
      <alignment horizontal="center" vertical="center"/>
    </xf>
    <xf numFmtId="1" fontId="6" fillId="0" borderId="1" applyAlignment="1" pivotButton="0" quotePrefix="0" xfId="0">
      <alignment horizontal="center" vertical="center"/>
    </xf>
    <xf numFmtId="164" fontId="6" fillId="0" borderId="1" applyAlignment="1" pivotButton="0" quotePrefix="0" xfId="0">
      <alignment horizontal="center" vertical="center"/>
    </xf>
    <xf numFmtId="164" fontId="6" fillId="6" borderId="1" applyAlignment="1" pivotButton="0" quotePrefix="0" xfId="0">
      <alignment horizontal="center" vertical="center"/>
    </xf>
    <xf numFmtId="0" fontId="1" fillId="0" borderId="0" pivotButton="0" quotePrefix="0" xfId="0"/>
    <xf numFmtId="0" fontId="7" fillId="2" borderId="1" applyAlignment="1" pivotButton="0" quotePrefix="0" xfId="0">
      <alignment horizontal="center" vertical="center"/>
    </xf>
    <xf numFmtId="4" fontId="5" fillId="5" borderId="1" applyAlignment="1" pivotButton="0" quotePrefix="0" xfId="0">
      <alignment horizontal="center" vertical="center"/>
    </xf>
    <xf numFmtId="3" fontId="6" fillId="6" borderId="1" applyAlignment="1" pivotButton="0" quotePrefix="0" xfId="0">
      <alignment horizontal="center" vertical="center"/>
    </xf>
    <xf numFmtId="4" fontId="6" fillId="0" borderId="1" applyAlignment="1" pivotButton="0" quotePrefix="0" xfId="0">
      <alignment horizontal="center" vertical="center"/>
    </xf>
    <xf numFmtId="4" fontId="6" fillId="6" borderId="1" applyAlignment="1" pivotButton="0" quotePrefix="0" xfId="0">
      <alignment horizontal="center" vertical="center"/>
    </xf>
    <xf numFmtId="0" fontId="1" fillId="0" borderId="0" applyAlignment="1" pivotButton="0" quotePrefix="0" xfId="0">
      <alignment vertical="top" wrapText="1"/>
    </xf>
    <xf numFmtId="0" fontId="2" fillId="0" borderId="0" applyAlignment="1" pivotButton="0" quotePrefix="0" xfId="0">
      <alignment vertical="top" wrapText="1"/>
    </xf>
    <xf numFmtId="0" fontId="8"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8"/>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32" customWidth="1" min="1" max="1"/>
    <col width="14" customWidth="1" min="2" max="2"/>
    <col width="16" customWidth="1" min="3" max="3"/>
    <col width="20" customWidth="1" min="4" max="4"/>
    <col width="18" customWidth="1" min="5" max="5"/>
    <col width="40" customWidth="1" min="6" max="6"/>
  </cols>
  <sheetData>
    <row r="1" ht="30" customHeight="1">
      <c r="A1" s="1" t="inlineStr">
        <is>
          <t>Bar stock count sheet</t>
        </is>
      </c>
    </row>
    <row r="2" ht="28" customHeight="1">
      <c r="A2" s="2" t="inlineStr">
        <is>
          <t>Count every product: the unopened bottles, then your estimate of each open bottle in tenths. Grey rows are examples: type over them or clear them. The pale amber column adds itself up.</t>
        </is>
      </c>
    </row>
    <row r="3" ht="22" customHeight="1">
      <c r="A3" s="3" t="inlineStr">
        <is>
          <t>Venue</t>
        </is>
      </c>
      <c r="B3" s="4" t="n"/>
      <c r="C3" s="4" t="n"/>
      <c r="D3" s="5" t="inlineStr">
        <is>
          <t>Date</t>
        </is>
      </c>
      <c r="E3" s="4" t="n"/>
    </row>
    <row r="4" ht="22" customHeight="1">
      <c r="A4" s="3" t="inlineStr">
        <is>
          <t>Counted by</t>
        </is>
      </c>
      <c r="B4" s="4" t="n"/>
      <c r="C4" s="4" t="n"/>
    </row>
    <row r="5" ht="44" customHeight="1">
      <c r="A5" s="2" t="inlineStr">
        <is>
          <t>Open bottle: estimate how full it is in tenths, for example 0.4 for four tenths. If a product has more than one open bottle, add them up (0.4 + 0.7 = 1.1). Eyeballing tenths is where counts drift: WeighIt weighs each open bottle on a Bluetooth scale and works out the tots for you. See weighit.co.za.</t>
        </is>
      </c>
    </row>
    <row r="6" ht="44" customHeight="1">
      <c r="A6" s="6" t="inlineStr">
        <is>
          <t>Product</t>
        </is>
      </c>
      <c r="B6" s="6" t="inlineStr">
        <is>
          <t>Bottle size (ml)</t>
        </is>
      </c>
      <c r="C6" s="6" t="inlineStr">
        <is>
          <t>Unopened bottles</t>
        </is>
      </c>
      <c r="D6" s="6" t="inlineStr">
        <is>
          <t>Open bottle (tenths, e.g. 0.4)</t>
        </is>
      </c>
      <c r="E6" s="7" t="inlineStr">
        <is>
          <t>Total bottles on hand</t>
        </is>
      </c>
      <c r="F6" s="6" t="inlineStr">
        <is>
          <t>Notes</t>
        </is>
      </c>
    </row>
    <row r="7" ht="32" customHeight="1">
      <c r="A7" s="8" t="inlineStr">
        <is>
          <t>Example: Vodka (generic)</t>
        </is>
      </c>
      <c r="B7" s="9" t="n">
        <v>750</v>
      </c>
      <c r="C7" s="10" t="n">
        <v>2</v>
      </c>
      <c r="D7" s="11" t="n">
        <v>0.5</v>
      </c>
      <c r="E7" s="11">
        <f>IF(AND(C7="",D7=""),"",IF(OR(ISTEXT(C7),ISTEXT(D7)),"check entry",IF(C7="",0,C7)+IF(D7="",0,D7)))</f>
        <v>2.5</v>
      </c>
      <c r="F7" s="12" t="inlineStr">
        <is>
          <t>Example only. 2 sealed bottles and one open bottle about half full = 2.5 bottles</t>
        </is>
      </c>
    </row>
    <row r="8" ht="32" customHeight="1">
      <c r="A8" s="8" t="inlineStr">
        <is>
          <t>Example: Whisky (generic)</t>
        </is>
      </c>
      <c r="B8" s="9" t="n">
        <v>1000</v>
      </c>
      <c r="C8" s="10" t="n">
        <v>3</v>
      </c>
      <c r="D8" s="11" t="n">
        <v>0.3</v>
      </c>
      <c r="E8" s="11">
        <f>IF(AND(C8="",D8=""),"",IF(OR(ISTEXT(C8),ISTEXT(D8)),"check entry",IF(C8="",0,C8)+IF(D8="",0,D8)))</f>
        <v>3.3</v>
      </c>
      <c r="F8" s="12" t="inlineStr">
        <is>
          <t>Example only. 3 sealed bottles and an open bottle about three tenths full = 3.3 bottles</t>
        </is>
      </c>
    </row>
    <row r="9" ht="20" customHeight="1">
      <c r="A9" s="13" t="n"/>
      <c r="B9" s="14" t="n"/>
      <c r="C9" s="15" t="n"/>
      <c r="D9" s="16" t="n"/>
      <c r="E9" s="17" t="str">
        <f>IF(AND(C9="",D9=""),"",IF(OR(ISTEXT(C9),ISTEXT(D9)),"check entry",IF(C9="",0,C9)+IF(D9="",0,D9)))</f>
        <v/>
      </c>
      <c r="F9" s="13" t="n"/>
    </row>
    <row r="10" ht="20" customHeight="1">
      <c r="A10" s="13" t="n"/>
      <c r="B10" s="14" t="n"/>
      <c r="C10" s="15" t="n"/>
      <c r="D10" s="16" t="n"/>
      <c r="E10" s="17" t="str">
        <f>IF(AND(C10="",D10=""),"",IF(OR(ISTEXT(C10),ISTEXT(D10)),"check entry",IF(C10="",0,C10)+IF(D10="",0,D10)))</f>
        <v/>
      </c>
      <c r="F10" s="13" t="n"/>
    </row>
    <row r="11" ht="20" customHeight="1">
      <c r="A11" s="13" t="n"/>
      <c r="B11" s="14" t="n"/>
      <c r="C11" s="15" t="n"/>
      <c r="D11" s="16" t="n"/>
      <c r="E11" s="17" t="str">
        <f>IF(AND(C11="",D11=""),"",IF(OR(ISTEXT(C11),ISTEXT(D11)),"check entry",IF(C11="",0,C11)+IF(D11="",0,D11)))</f>
        <v/>
      </c>
      <c r="F11" s="13" t="n"/>
    </row>
    <row r="12" ht="20" customHeight="1">
      <c r="A12" s="13" t="n"/>
      <c r="B12" s="14" t="n"/>
      <c r="C12" s="15" t="n"/>
      <c r="D12" s="16" t="n"/>
      <c r="E12" s="17" t="str">
        <f>IF(AND(C12="",D12=""),"",IF(OR(ISTEXT(C12),ISTEXT(D12)),"check entry",IF(C12="",0,C12)+IF(D12="",0,D12)))</f>
        <v/>
      </c>
      <c r="F12" s="13" t="n"/>
    </row>
    <row r="13" ht="20" customHeight="1">
      <c r="A13" s="13" t="n"/>
      <c r="B13" s="14" t="n"/>
      <c r="C13" s="15" t="n"/>
      <c r="D13" s="16" t="n"/>
      <c r="E13" s="17" t="str">
        <f>IF(AND(C13="",D13=""),"",IF(OR(ISTEXT(C13),ISTEXT(D13)),"check entry",IF(C13="",0,C13)+IF(D13="",0,D13)))</f>
        <v/>
      </c>
      <c r="F13" s="13" t="n"/>
    </row>
    <row r="14" ht="20" customHeight="1">
      <c r="A14" s="13" t="n"/>
      <c r="B14" s="14" t="n"/>
      <c r="C14" s="15" t="n"/>
      <c r="D14" s="16" t="n"/>
      <c r="E14" s="17" t="str">
        <f>IF(AND(C14="",D14=""),"",IF(OR(ISTEXT(C14),ISTEXT(D14)),"check entry",IF(C14="",0,C14)+IF(D14="",0,D14)))</f>
        <v/>
      </c>
      <c r="F14" s="13" t="n"/>
    </row>
    <row r="15" ht="20" customHeight="1">
      <c r="A15" s="13" t="n"/>
      <c r="B15" s="14" t="n"/>
      <c r="C15" s="15" t="n"/>
      <c r="D15" s="16" t="n"/>
      <c r="E15" s="17" t="str">
        <f>IF(AND(C15="",D15=""),"",IF(OR(ISTEXT(C15),ISTEXT(D15)),"check entry",IF(C15="",0,C15)+IF(D15="",0,D15)))</f>
        <v/>
      </c>
      <c r="F15" s="13" t="n"/>
    </row>
    <row r="16" ht="20" customHeight="1">
      <c r="A16" s="13" t="n"/>
      <c r="B16" s="14" t="n"/>
      <c r="C16" s="15" t="n"/>
      <c r="D16" s="16" t="n"/>
      <c r="E16" s="17" t="str">
        <f>IF(AND(C16="",D16=""),"",IF(OR(ISTEXT(C16),ISTEXT(D16)),"check entry",IF(C16="",0,C16)+IF(D16="",0,D16)))</f>
        <v/>
      </c>
      <c r="F16" s="13" t="n"/>
    </row>
    <row r="17" ht="20" customHeight="1">
      <c r="A17" s="13" t="n"/>
      <c r="B17" s="14" t="n"/>
      <c r="C17" s="15" t="n"/>
      <c r="D17" s="16" t="n"/>
      <c r="E17" s="17" t="str">
        <f>IF(AND(C17="",D17=""),"",IF(OR(ISTEXT(C17),ISTEXT(D17)),"check entry",IF(C17="",0,C17)+IF(D17="",0,D17)))</f>
        <v/>
      </c>
      <c r="F17" s="13" t="n"/>
    </row>
    <row r="18" ht="20" customHeight="1">
      <c r="A18" s="13" t="n"/>
      <c r="B18" s="14" t="n"/>
      <c r="C18" s="15" t="n"/>
      <c r="D18" s="16" t="n"/>
      <c r="E18" s="17" t="str">
        <f>IF(AND(C18="",D18=""),"",IF(OR(ISTEXT(C18),ISTEXT(D18)),"check entry",IF(C18="",0,C18)+IF(D18="",0,D18)))</f>
        <v/>
      </c>
      <c r="F18" s="13" t="n"/>
    </row>
    <row r="19" ht="20" customHeight="1">
      <c r="A19" s="13" t="n"/>
      <c r="B19" s="14" t="n"/>
      <c r="C19" s="15" t="n"/>
      <c r="D19" s="16" t="n"/>
      <c r="E19" s="17" t="str">
        <f>IF(AND(C19="",D19=""),"",IF(OR(ISTEXT(C19),ISTEXT(D19)),"check entry",IF(C19="",0,C19)+IF(D19="",0,D19)))</f>
        <v/>
      </c>
      <c r="F19" s="13" t="n"/>
    </row>
    <row r="20" ht="20" customHeight="1">
      <c r="A20" s="13" t="n"/>
      <c r="B20" s="14" t="n"/>
      <c r="C20" s="15" t="n"/>
      <c r="D20" s="16" t="n"/>
      <c r="E20" s="17" t="str">
        <f>IF(AND(C20="",D20=""),"",IF(OR(ISTEXT(C20),ISTEXT(D20)),"check entry",IF(C20="",0,C20)+IF(D20="",0,D20)))</f>
        <v/>
      </c>
      <c r="F20" s="13" t="n"/>
    </row>
    <row r="21" ht="20" customHeight="1">
      <c r="A21" s="13" t="n"/>
      <c r="B21" s="14" t="n"/>
      <c r="C21" s="15" t="n"/>
      <c r="D21" s="16" t="n"/>
      <c r="E21" s="17" t="str">
        <f>IF(AND(C21="",D21=""),"",IF(OR(ISTEXT(C21),ISTEXT(D21)),"check entry",IF(C21="",0,C21)+IF(D21="",0,D21)))</f>
        <v/>
      </c>
      <c r="F21" s="13" t="n"/>
    </row>
    <row r="22" ht="20" customHeight="1">
      <c r="A22" s="13" t="n"/>
      <c r="B22" s="14" t="n"/>
      <c r="C22" s="15" t="n"/>
      <c r="D22" s="16" t="n"/>
      <c r="E22" s="17" t="str">
        <f>IF(AND(C22="",D22=""),"",IF(OR(ISTEXT(C22),ISTEXT(D22)),"check entry",IF(C22="",0,C22)+IF(D22="",0,D22)))</f>
        <v/>
      </c>
      <c r="F22" s="13" t="n"/>
    </row>
    <row r="23" ht="20" customHeight="1">
      <c r="A23" s="13" t="n"/>
      <c r="B23" s="14" t="n"/>
      <c r="C23" s="15" t="n"/>
      <c r="D23" s="16" t="n"/>
      <c r="E23" s="17" t="str">
        <f>IF(AND(C23="",D23=""),"",IF(OR(ISTEXT(C23),ISTEXT(D23)),"check entry",IF(C23="",0,C23)+IF(D23="",0,D23)))</f>
        <v/>
      </c>
      <c r="F23" s="13" t="n"/>
    </row>
    <row r="24" ht="20" customHeight="1">
      <c r="A24" s="13" t="n"/>
      <c r="B24" s="14" t="n"/>
      <c r="C24" s="15" t="n"/>
      <c r="D24" s="16" t="n"/>
      <c r="E24" s="17" t="str">
        <f>IF(AND(C24="",D24=""),"",IF(OR(ISTEXT(C24),ISTEXT(D24)),"check entry",IF(C24="",0,C24)+IF(D24="",0,D24)))</f>
        <v/>
      </c>
      <c r="F24" s="13" t="n"/>
    </row>
    <row r="25" ht="20" customHeight="1">
      <c r="A25" s="13" t="n"/>
      <c r="B25" s="14" t="n"/>
      <c r="C25" s="15" t="n"/>
      <c r="D25" s="16" t="n"/>
      <c r="E25" s="17" t="str">
        <f>IF(AND(C25="",D25=""),"",IF(OR(ISTEXT(C25),ISTEXT(D25)),"check entry",IF(C25="",0,C25)+IF(D25="",0,D25)))</f>
        <v/>
      </c>
      <c r="F25" s="13" t="n"/>
    </row>
    <row r="26" ht="20" customHeight="1">
      <c r="A26" s="13" t="n"/>
      <c r="B26" s="14" t="n"/>
      <c r="C26" s="15" t="n"/>
      <c r="D26" s="16" t="n"/>
      <c r="E26" s="17" t="str">
        <f>IF(AND(C26="",D26=""),"",IF(OR(ISTEXT(C26),ISTEXT(D26)),"check entry",IF(C26="",0,C26)+IF(D26="",0,D26)))</f>
        <v/>
      </c>
      <c r="F26" s="13" t="n"/>
    </row>
    <row r="27" ht="20" customHeight="1">
      <c r="A27" s="13" t="n"/>
      <c r="B27" s="14" t="n"/>
      <c r="C27" s="15" t="n"/>
      <c r="D27" s="16" t="n"/>
      <c r="E27" s="17" t="str">
        <f>IF(AND(C27="",D27=""),"",IF(OR(ISTEXT(C27),ISTEXT(D27)),"check entry",IF(C27="",0,C27)+IF(D27="",0,D27)))</f>
        <v/>
      </c>
      <c r="F27" s="13" t="n"/>
    </row>
    <row r="28" ht="20" customHeight="1">
      <c r="A28" s="13" t="n"/>
      <c r="B28" s="14" t="n"/>
      <c r="C28" s="15" t="n"/>
      <c r="D28" s="16" t="n"/>
      <c r="E28" s="17" t="str">
        <f>IF(AND(C28="",D28=""),"",IF(OR(ISTEXT(C28),ISTEXT(D28)),"check entry",IF(C28="",0,C28)+IF(D28="",0,D28)))</f>
        <v/>
      </c>
      <c r="F28" s="13" t="n"/>
    </row>
    <row r="29" ht="20" customHeight="1">
      <c r="A29" s="13" t="n"/>
      <c r="B29" s="14" t="n"/>
      <c r="C29" s="15" t="n"/>
      <c r="D29" s="16" t="n"/>
      <c r="E29" s="17" t="str">
        <f>IF(AND(C29="",D29=""),"",IF(OR(ISTEXT(C29),ISTEXT(D29)),"check entry",IF(C29="",0,C29)+IF(D29="",0,D29)))</f>
        <v/>
      </c>
      <c r="F29" s="13" t="n"/>
    </row>
    <row r="30" ht="20" customHeight="1">
      <c r="A30" s="13" t="n"/>
      <c r="B30" s="14" t="n"/>
      <c r="C30" s="15" t="n"/>
      <c r="D30" s="16" t="n"/>
      <c r="E30" s="17" t="str">
        <f>IF(AND(C30="",D30=""),"",IF(OR(ISTEXT(C30),ISTEXT(D30)),"check entry",IF(C30="",0,C30)+IF(D30="",0,D30)))</f>
        <v/>
      </c>
      <c r="F30" s="13" t="n"/>
    </row>
    <row r="31" ht="20" customHeight="1">
      <c r="A31" s="13" t="n"/>
      <c r="B31" s="14" t="n"/>
      <c r="C31" s="15" t="n"/>
      <c r="D31" s="16" t="n"/>
      <c r="E31" s="17" t="str">
        <f>IF(AND(C31="",D31=""),"",IF(OR(ISTEXT(C31),ISTEXT(D31)),"check entry",IF(C31="",0,C31)+IF(D31="",0,D31)))</f>
        <v/>
      </c>
      <c r="F31" s="13" t="n"/>
    </row>
    <row r="32" ht="20" customHeight="1">
      <c r="A32" s="13" t="n"/>
      <c r="B32" s="14" t="n"/>
      <c r="C32" s="15" t="n"/>
      <c r="D32" s="16" t="n"/>
      <c r="E32" s="17" t="str">
        <f>IF(AND(C32="",D32=""),"",IF(OR(ISTEXT(C32),ISTEXT(D32)),"check entry",IF(C32="",0,C32)+IF(D32="",0,D32)))</f>
        <v/>
      </c>
      <c r="F32" s="13" t="n"/>
    </row>
    <row r="33" ht="20" customHeight="1">
      <c r="A33" s="13" t="n"/>
      <c r="B33" s="14" t="n"/>
      <c r="C33" s="15" t="n"/>
      <c r="D33" s="16" t="n"/>
      <c r="E33" s="17" t="str">
        <f>IF(AND(C33="",D33=""),"",IF(OR(ISTEXT(C33),ISTEXT(D33)),"check entry",IF(C33="",0,C33)+IF(D33="",0,D33)))</f>
        <v/>
      </c>
      <c r="F33" s="13" t="n"/>
    </row>
    <row r="34" ht="20" customHeight="1">
      <c r="A34" s="13" t="n"/>
      <c r="B34" s="14" t="n"/>
      <c r="C34" s="15" t="n"/>
      <c r="D34" s="16" t="n"/>
      <c r="E34" s="17" t="str">
        <f>IF(AND(C34="",D34=""),"",IF(OR(ISTEXT(C34),ISTEXT(D34)),"check entry",IF(C34="",0,C34)+IF(D34="",0,D34)))</f>
        <v/>
      </c>
      <c r="F34" s="13" t="n"/>
    </row>
    <row r="35" ht="20" customHeight="1">
      <c r="A35" s="13" t="n"/>
      <c r="B35" s="14" t="n"/>
      <c r="C35" s="15" t="n"/>
      <c r="D35" s="16" t="n"/>
      <c r="E35" s="17" t="str">
        <f>IF(AND(C35="",D35=""),"",IF(OR(ISTEXT(C35),ISTEXT(D35)),"check entry",IF(C35="",0,C35)+IF(D35="",0,D35)))</f>
        <v/>
      </c>
      <c r="F35" s="13" t="n"/>
    </row>
    <row r="36" ht="20" customHeight="1">
      <c r="A36" s="13" t="n"/>
      <c r="B36" s="14" t="n"/>
      <c r="C36" s="15" t="n"/>
      <c r="D36" s="16" t="n"/>
      <c r="E36" s="17" t="str">
        <f>IF(AND(C36="",D36=""),"",IF(OR(ISTEXT(C36),ISTEXT(D36)),"check entry",IF(C36="",0,C36)+IF(D36="",0,D36)))</f>
        <v/>
      </c>
      <c r="F36" s="13" t="n"/>
    </row>
    <row r="37" ht="20" customHeight="1">
      <c r="A37" s="13" t="n"/>
      <c r="B37" s="14" t="n"/>
      <c r="C37" s="15" t="n"/>
      <c r="D37" s="16" t="n"/>
      <c r="E37" s="17" t="str">
        <f>IF(AND(C37="",D37=""),"",IF(OR(ISTEXT(C37),ISTEXT(D37)),"check entry",IF(C37="",0,C37)+IF(D37="",0,D37)))</f>
        <v/>
      </c>
      <c r="F37" s="13" t="n"/>
    </row>
    <row r="38" ht="20" customHeight="1">
      <c r="A38" s="13" t="n"/>
      <c r="B38" s="14" t="n"/>
      <c r="C38" s="15" t="n"/>
      <c r="D38" s="16" t="n"/>
      <c r="E38" s="17" t="str">
        <f>IF(AND(C38="",D38=""),"",IF(OR(ISTEXT(C38),ISTEXT(D38)),"check entry",IF(C38="",0,C38)+IF(D38="",0,D38)))</f>
        <v/>
      </c>
      <c r="F38" s="13" t="n"/>
    </row>
    <row r="39" ht="20" customHeight="1">
      <c r="A39" s="13" t="n"/>
      <c r="B39" s="14" t="n"/>
      <c r="C39" s="15" t="n"/>
      <c r="D39" s="16" t="n"/>
      <c r="E39" s="17" t="str">
        <f>IF(AND(C39="",D39=""),"",IF(OR(ISTEXT(C39),ISTEXT(D39)),"check entry",IF(C39="",0,C39)+IF(D39="",0,D39)))</f>
        <v/>
      </c>
      <c r="F39" s="13" t="n"/>
    </row>
    <row r="40" ht="20" customHeight="1">
      <c r="A40" s="13" t="n"/>
      <c r="B40" s="14" t="n"/>
      <c r="C40" s="15" t="n"/>
      <c r="D40" s="16" t="n"/>
      <c r="E40" s="17" t="str">
        <f>IF(AND(C40="",D40=""),"",IF(OR(ISTEXT(C40),ISTEXT(D40)),"check entry",IF(C40="",0,C40)+IF(D40="",0,D40)))</f>
        <v/>
      </c>
      <c r="F40" s="13" t="n"/>
    </row>
    <row r="41" ht="20" customHeight="1">
      <c r="A41" s="13" t="n"/>
      <c r="B41" s="14" t="n"/>
      <c r="C41" s="15" t="n"/>
      <c r="D41" s="16" t="n"/>
      <c r="E41" s="17" t="str">
        <f>IF(AND(C41="",D41=""),"",IF(OR(ISTEXT(C41),ISTEXT(D41)),"check entry",IF(C41="",0,C41)+IF(D41="",0,D41)))</f>
        <v/>
      </c>
      <c r="F41" s="13" t="n"/>
    </row>
    <row r="42" ht="20" customHeight="1">
      <c r="A42" s="13" t="n"/>
      <c r="B42" s="14" t="n"/>
      <c r="C42" s="15" t="n"/>
      <c r="D42" s="16" t="n"/>
      <c r="E42" s="17" t="str">
        <f>IF(AND(C42="",D42=""),"",IF(OR(ISTEXT(C42),ISTEXT(D42)),"check entry",IF(C42="",0,C42)+IF(D42="",0,D42)))</f>
        <v/>
      </c>
      <c r="F42" s="13" t="n"/>
    </row>
    <row r="43" ht="20" customHeight="1">
      <c r="A43" s="13" t="n"/>
      <c r="B43" s="14" t="n"/>
      <c r="C43" s="15" t="n"/>
      <c r="D43" s="16" t="n"/>
      <c r="E43" s="17" t="str">
        <f>IF(AND(C43="",D43=""),"",IF(OR(ISTEXT(C43),ISTEXT(D43)),"check entry",IF(C43="",0,C43)+IF(D43="",0,D43)))</f>
        <v/>
      </c>
      <c r="F43" s="13" t="n"/>
    </row>
    <row r="44" ht="20" customHeight="1">
      <c r="A44" s="13" t="n"/>
      <c r="B44" s="14" t="n"/>
      <c r="C44" s="15" t="n"/>
      <c r="D44" s="16" t="n"/>
      <c r="E44" s="17" t="str">
        <f>IF(AND(C44="",D44=""),"",IF(OR(ISTEXT(C44),ISTEXT(D44)),"check entry",IF(C44="",0,C44)+IF(D44="",0,D44)))</f>
        <v/>
      </c>
      <c r="F44" s="13" t="n"/>
    </row>
    <row r="45" ht="20" customHeight="1">
      <c r="A45" s="13" t="n"/>
      <c r="B45" s="14" t="n"/>
      <c r="C45" s="15" t="n"/>
      <c r="D45" s="16" t="n"/>
      <c r="E45" s="17" t="str">
        <f>IF(AND(C45="",D45=""),"",IF(OR(ISTEXT(C45),ISTEXT(D45)),"check entry",IF(C45="",0,C45)+IF(D45="",0,D45)))</f>
        <v/>
      </c>
      <c r="F45" s="13" t="n"/>
    </row>
    <row r="46" ht="20" customHeight="1">
      <c r="A46" s="13" t="n"/>
      <c r="B46" s="14" t="n"/>
      <c r="C46" s="15" t="n"/>
      <c r="D46" s="16" t="n"/>
      <c r="E46" s="17" t="str">
        <f>IF(AND(C46="",D46=""),"",IF(OR(ISTEXT(C46),ISTEXT(D46)),"check entry",IF(C46="",0,C46)+IF(D46="",0,D46)))</f>
        <v/>
      </c>
      <c r="F46" s="13" t="n"/>
    </row>
    <row r="47" ht="20" customHeight="1">
      <c r="A47" s="13" t="n"/>
      <c r="B47" s="14" t="n"/>
      <c r="C47" s="15" t="n"/>
      <c r="D47" s="16" t="n"/>
      <c r="E47" s="17" t="str">
        <f>IF(AND(C47="",D47=""),"",IF(OR(ISTEXT(C47),ISTEXT(D47)),"check entry",IF(C47="",0,C47)+IF(D47="",0,D47)))</f>
        <v/>
      </c>
      <c r="F47" s="13" t="n"/>
    </row>
    <row r="48" ht="20" customHeight="1">
      <c r="A48" s="13" t="n"/>
      <c r="B48" s="14" t="n"/>
      <c r="C48" s="15" t="n"/>
      <c r="D48" s="16" t="n"/>
      <c r="E48" s="17" t="str">
        <f>IF(AND(C48="",D48=""),"",IF(OR(ISTEXT(C48),ISTEXT(D48)),"check entry",IF(C48="",0,C48)+IF(D48="",0,D48)))</f>
        <v/>
      </c>
      <c r="F48" s="13" t="n"/>
    </row>
  </sheetData>
  <mergeCells count="5">
    <mergeCell ref="A2:F2"/>
    <mergeCell ref="B3:C3"/>
    <mergeCell ref="A1:F1"/>
    <mergeCell ref="A5:F5"/>
    <mergeCell ref="B4:C4"/>
  </mergeCells>
  <dataValidations count="1">
    <dataValidation sqref="B7:D48" showDropDown="0" showInputMessage="0" showErrorMessage="1" allowBlank="1" errorTitle="Check this number" error="Enter a number of zero or more (millilitres, bottles or tenths of a bottle)." type="decimal" errorStyle="warning" operator="greaterThanOrEqual">
      <formula1>0</formula1>
    </dataValidation>
  </dataValidations>
  <pageMargins left="0.4" right="0.4" top="0.5" bottom="0.6" header="0.5" footer="0.5"/>
  <pageSetup orientation="landscape" paperSize="9" fitToHeight="0" fitToWidth="1"/>
  <headerFooter>
    <oddHeader/>
    <oddFooter>&amp;C&amp;9 Free from weighit.co.za&amp;R&amp;9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48"/>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3" customWidth="1" min="3" max="3"/>
    <col width="13" customWidth="1" min="4" max="4"/>
    <col width="13" customWidth="1" min="5" max="5"/>
    <col width="12" customWidth="1" min="6" max="6"/>
    <col width="12" customWidth="1" min="7" max="7"/>
    <col width="13" customWidth="1" min="8" max="8"/>
    <col width="12" customWidth="1" min="9" max="9"/>
    <col width="16" customWidth="1" min="10" max="10"/>
    <col width="16" customWidth="1" min="11" max="11"/>
  </cols>
  <sheetData>
    <row r="1" ht="30" customHeight="1">
      <c r="A1" s="18" t="inlineStr">
        <is>
          <t>Variance: what the count says against what the till says</t>
        </is>
      </c>
    </row>
    <row r="2" ht="28" customHeight="1">
      <c r="A2" s="2" t="inlineStr">
        <is>
          <t>Used = opening + received - closing. Variance = used - sold on the till, in tots. A positive variance means more stock left the bar than the till explains.</t>
        </is>
      </c>
    </row>
    <row r="3" ht="22" customHeight="1">
      <c r="A3" s="3" t="inlineStr">
        <is>
          <t>Venue</t>
        </is>
      </c>
      <c r="B3" s="4" t="n"/>
      <c r="C3" s="4" t="n"/>
      <c r="D3" s="5" t="inlineStr">
        <is>
          <t>Period from</t>
        </is>
      </c>
      <c r="E3" s="4" t="n"/>
      <c r="F3" s="5" t="inlineStr">
        <is>
          <t>to</t>
        </is>
      </c>
      <c r="G3" s="4" t="n"/>
    </row>
    <row r="4" ht="36" customHeight="1">
      <c r="A4" s="3" t="inlineStr">
        <is>
          <t>Tot size (ml)</t>
        </is>
      </c>
      <c r="B4" s="19" t="n">
        <v>25</v>
      </c>
      <c r="C4" s="5" t="inlineStr">
        <is>
          <t>Currency</t>
        </is>
      </c>
      <c r="D4" s="19" t="inlineStr">
        <is>
          <t>R</t>
        </is>
      </c>
      <c r="E4" s="2" t="inlineStr">
        <is>
          <t>Tot size: 25 ml is the usual South African tot; for a US 1.5 oz pour type 44. Currency: pick or type your symbol (R, N$, KSh, US$, GBP and so on). It only labels the money columns; nothing is converted.</t>
        </is>
      </c>
    </row>
    <row r="5" ht="44" customHeight="1">
      <c r="A5" s="2" t="inlineStr">
        <is>
          <t>Type each product name exactly as it appears on the Count sheet and the bottle size and closing stock fill in by themselves (you can type over either). Sold on till is the tots your till says were sold. Cost per bottle is what you pay for one bottle. Variance value = variance in tots x cost per tot, where cost per tot = cost per bottle / tots per bottle.</t>
        </is>
      </c>
    </row>
    <row r="6" ht="44" customHeight="1">
      <c r="A6" s="6" t="inlineStr">
        <is>
          <t>Product</t>
        </is>
      </c>
      <c r="B6" s="7" t="inlineStr">
        <is>
          <t>Bottle size (ml)</t>
        </is>
      </c>
      <c r="C6" s="6" t="inlineStr">
        <is>
          <t>Opening stock (bottles)</t>
        </is>
      </c>
      <c r="D6" s="6" t="inlineStr">
        <is>
          <t>Received (bottles)</t>
        </is>
      </c>
      <c r="E6" s="7" t="inlineStr">
        <is>
          <t>Closing stock (bottles)</t>
        </is>
      </c>
      <c r="F6" s="7" t="inlineStr">
        <is>
          <t>Used (bottles)</t>
        </is>
      </c>
      <c r="G6" s="7" t="inlineStr">
        <is>
          <t>Used (tots)</t>
        </is>
      </c>
      <c r="H6" s="6" t="inlineStr">
        <is>
          <t>Sold on till (tots)</t>
        </is>
      </c>
      <c r="I6" s="7" t="inlineStr">
        <is>
          <t>Variance (tots)</t>
        </is>
      </c>
      <c r="J6" s="6" t="str">
        <f>IF($D$4="","Cost per bottle","Cost per bottle ("&amp;$D$4&amp;")")</f>
        <v>Cost per bottle (R)</v>
      </c>
      <c r="K6" s="7" t="str">
        <f>IF($D$4="","Variance value","Variance value ("&amp;$D$4&amp;")")</f>
        <v>Variance value (R)</v>
      </c>
    </row>
    <row r="7" ht="20" customHeight="1">
      <c r="A7" s="8" t="inlineStr">
        <is>
          <t>Example: Vodka (generic)</t>
        </is>
      </c>
      <c r="B7" s="9">
        <f>IF(A7="","",IFERROR(INDEX('Count sheet'!$B$7:$B$48,MATCH(A7,'Count sheet'!$A$7:$A$48,0)),""))</f>
        <v>750.0</v>
      </c>
      <c r="C7" s="11" t="n">
        <v>4</v>
      </c>
      <c r="D7" s="11" t="n">
        <v>6</v>
      </c>
      <c r="E7" s="11">
        <f>IF(A7="","",IF(COUNTIF('Count sheet'!$A$7:$A$48,A7)=0,"",SUMIF('Count sheet'!$A$7:$A$48,A7,'Count sheet'!$E$7:$E$48)))</f>
        <v>2.5</v>
      </c>
      <c r="F7" s="11">
        <f>IF(OR(A7="",E7=""),"",IF(C7="",0,C7)+IF(D7="",0,D7)-E7)</f>
        <v>7.5</v>
      </c>
      <c r="G7" s="11">
        <f>IF(OR(F7="",B7="",$B$4="",$B$4=0),"",F7*B7/$B$4)</f>
        <v>225.0</v>
      </c>
      <c r="H7" s="11" t="n">
        <v>216</v>
      </c>
      <c r="I7" s="11">
        <f>IF(OR(G7="",H7=""),"",G7-H7)</f>
        <v>9.0</v>
      </c>
      <c r="J7" s="20" t="n">
        <v>240</v>
      </c>
      <c r="K7" s="20">
        <f>IF(OR(I7="",J7="",B7="",$B$4="",$B$4=0),"",I7*J7*$B$4/B7)</f>
        <v>72.0</v>
      </c>
    </row>
    <row r="8" ht="20" customHeight="1">
      <c r="A8" s="8" t="inlineStr">
        <is>
          <t>Example: Whisky (generic)</t>
        </is>
      </c>
      <c r="B8" s="9">
        <f>IF(A8="","",IFERROR(INDEX('Count sheet'!$B$7:$B$48,MATCH(A8,'Count sheet'!$A$7:$A$48,0)),""))</f>
        <v>1000.0</v>
      </c>
      <c r="C8" s="11" t="n">
        <v>5</v>
      </c>
      <c r="D8" s="11" t="n">
        <v>3</v>
      </c>
      <c r="E8" s="11">
        <f>IF(A8="","",IF(COUNTIF('Count sheet'!$A$7:$A$48,A8)=0,"",SUMIF('Count sheet'!$A$7:$A$48,A8,'Count sheet'!$E$7:$E$48)))</f>
        <v>3.3</v>
      </c>
      <c r="F8" s="11">
        <f>IF(OR(A8="",E8=""),"",IF(C8="",0,C8)+IF(D8="",0,D8)-E8)</f>
        <v>4.7</v>
      </c>
      <c r="G8" s="11">
        <f>IF(OR(F8="",B8="",$B$4="",$B$4=0),"",F8*B8/$B$4)</f>
        <v>188.0</v>
      </c>
      <c r="H8" s="11" t="n">
        <v>180</v>
      </c>
      <c r="I8" s="11">
        <f>IF(OR(G8="",H8=""),"",G8-H8)</f>
        <v>8.0</v>
      </c>
      <c r="J8" s="20" t="n">
        <v>520</v>
      </c>
      <c r="K8" s="20">
        <f>IF(OR(I8="",J8="",B8="",$B$4="",$B$4=0),"",I8*J8*$B$4/B8)</f>
        <v>104.0</v>
      </c>
    </row>
    <row r="9" ht="20" customHeight="1">
      <c r="A9" s="13" t="n"/>
      <c r="B9" s="21" t="str">
        <f>IF(A9="","",IFERROR(INDEX('Count sheet'!$B$7:$B$48,MATCH(A9,'Count sheet'!$A$7:$A$48,0)),""))</f>
        <v/>
      </c>
      <c r="C9" s="16" t="n"/>
      <c r="D9" s="16" t="n"/>
      <c r="E9" s="17" t="str">
        <f>IF(A9="","",IF(COUNTIF('Count sheet'!$A$7:$A$48,A9)=0,"",SUMIF('Count sheet'!$A$7:$A$48,A9,'Count sheet'!$E$7:$E$48)))</f>
        <v/>
      </c>
      <c r="F9" s="17" t="str">
        <f>IF(OR(A9="",E9=""),"",IF(C9="",0,C9)+IF(D9="",0,D9)-E9)</f>
        <v/>
      </c>
      <c r="G9" s="17" t="str">
        <f>IF(OR(F9="",B9="",$B$4="",$B$4=0),"",F9*B9/$B$4)</f>
        <v/>
      </c>
      <c r="H9" s="16" t="n"/>
      <c r="I9" s="17" t="str">
        <f>IF(OR(G9="",H9=""),"",G9-H9)</f>
        <v/>
      </c>
      <c r="J9" s="22" t="n"/>
      <c r="K9" s="23" t="str">
        <f>IF(OR(I9="",J9="",B9="",$B$4="",$B$4=0),"",I9*J9*$B$4/B9)</f>
        <v/>
      </c>
    </row>
    <row r="10" ht="20" customHeight="1">
      <c r="A10" s="13" t="n"/>
      <c r="B10" s="21" t="str">
        <f>IF(A10="","",IFERROR(INDEX('Count sheet'!$B$7:$B$48,MATCH(A10,'Count sheet'!$A$7:$A$48,0)),""))</f>
        <v/>
      </c>
      <c r="C10" s="16" t="n"/>
      <c r="D10" s="16" t="n"/>
      <c r="E10" s="17" t="str">
        <f>IF(A10="","",IF(COUNTIF('Count sheet'!$A$7:$A$48,A10)=0,"",SUMIF('Count sheet'!$A$7:$A$48,A10,'Count sheet'!$E$7:$E$48)))</f>
        <v/>
      </c>
      <c r="F10" s="17" t="str">
        <f>IF(OR(A10="",E10=""),"",IF(C10="",0,C10)+IF(D10="",0,D10)-E10)</f>
        <v/>
      </c>
      <c r="G10" s="17" t="str">
        <f>IF(OR(F10="",B10="",$B$4="",$B$4=0),"",F10*B10/$B$4)</f>
        <v/>
      </c>
      <c r="H10" s="16" t="n"/>
      <c r="I10" s="17" t="str">
        <f>IF(OR(G10="",H10=""),"",G10-H10)</f>
        <v/>
      </c>
      <c r="J10" s="22" t="n"/>
      <c r="K10" s="23" t="str">
        <f>IF(OR(I10="",J10="",B10="",$B$4="",$B$4=0),"",I10*J10*$B$4/B10)</f>
        <v/>
      </c>
    </row>
    <row r="11" ht="20" customHeight="1">
      <c r="A11" s="13" t="n"/>
      <c r="B11" s="21" t="str">
        <f>IF(A11="","",IFERROR(INDEX('Count sheet'!$B$7:$B$48,MATCH(A11,'Count sheet'!$A$7:$A$48,0)),""))</f>
        <v/>
      </c>
      <c r="C11" s="16" t="n"/>
      <c r="D11" s="16" t="n"/>
      <c r="E11" s="17" t="str">
        <f>IF(A11="","",IF(COUNTIF('Count sheet'!$A$7:$A$48,A11)=0,"",SUMIF('Count sheet'!$A$7:$A$48,A11,'Count sheet'!$E$7:$E$48)))</f>
        <v/>
      </c>
      <c r="F11" s="17" t="str">
        <f>IF(OR(A11="",E11=""),"",IF(C11="",0,C11)+IF(D11="",0,D11)-E11)</f>
        <v/>
      </c>
      <c r="G11" s="17" t="str">
        <f>IF(OR(F11="",B11="",$B$4="",$B$4=0),"",F11*B11/$B$4)</f>
        <v/>
      </c>
      <c r="H11" s="16" t="n"/>
      <c r="I11" s="17" t="str">
        <f>IF(OR(G11="",H11=""),"",G11-H11)</f>
        <v/>
      </c>
      <c r="J11" s="22" t="n"/>
      <c r="K11" s="23" t="str">
        <f>IF(OR(I11="",J11="",B11="",$B$4="",$B$4=0),"",I11*J11*$B$4/B11)</f>
        <v/>
      </c>
    </row>
    <row r="12" ht="20" customHeight="1">
      <c r="A12" s="13" t="n"/>
      <c r="B12" s="21" t="str">
        <f>IF(A12="","",IFERROR(INDEX('Count sheet'!$B$7:$B$48,MATCH(A12,'Count sheet'!$A$7:$A$48,0)),""))</f>
        <v/>
      </c>
      <c r="C12" s="16" t="n"/>
      <c r="D12" s="16" t="n"/>
      <c r="E12" s="17" t="str">
        <f>IF(A12="","",IF(COUNTIF('Count sheet'!$A$7:$A$48,A12)=0,"",SUMIF('Count sheet'!$A$7:$A$48,A12,'Count sheet'!$E$7:$E$48)))</f>
        <v/>
      </c>
      <c r="F12" s="17" t="str">
        <f>IF(OR(A12="",E12=""),"",IF(C12="",0,C12)+IF(D12="",0,D12)-E12)</f>
        <v/>
      </c>
      <c r="G12" s="17" t="str">
        <f>IF(OR(F12="",B12="",$B$4="",$B$4=0),"",F12*B12/$B$4)</f>
        <v/>
      </c>
      <c r="H12" s="16" t="n"/>
      <c r="I12" s="17" t="str">
        <f>IF(OR(G12="",H12=""),"",G12-H12)</f>
        <v/>
      </c>
      <c r="J12" s="22" t="n"/>
      <c r="K12" s="23" t="str">
        <f>IF(OR(I12="",J12="",B12="",$B$4="",$B$4=0),"",I12*J12*$B$4/B12)</f>
        <v/>
      </c>
    </row>
    <row r="13" ht="20" customHeight="1">
      <c r="A13" s="13" t="n"/>
      <c r="B13" s="21" t="str">
        <f>IF(A13="","",IFERROR(INDEX('Count sheet'!$B$7:$B$48,MATCH(A13,'Count sheet'!$A$7:$A$48,0)),""))</f>
        <v/>
      </c>
      <c r="C13" s="16" t="n"/>
      <c r="D13" s="16" t="n"/>
      <c r="E13" s="17" t="str">
        <f>IF(A13="","",IF(COUNTIF('Count sheet'!$A$7:$A$48,A13)=0,"",SUMIF('Count sheet'!$A$7:$A$48,A13,'Count sheet'!$E$7:$E$48)))</f>
        <v/>
      </c>
      <c r="F13" s="17" t="str">
        <f>IF(OR(A13="",E13=""),"",IF(C13="",0,C13)+IF(D13="",0,D13)-E13)</f>
        <v/>
      </c>
      <c r="G13" s="17" t="str">
        <f>IF(OR(F13="",B13="",$B$4="",$B$4=0),"",F13*B13/$B$4)</f>
        <v/>
      </c>
      <c r="H13" s="16" t="n"/>
      <c r="I13" s="17" t="str">
        <f>IF(OR(G13="",H13=""),"",G13-H13)</f>
        <v/>
      </c>
      <c r="J13" s="22" t="n"/>
      <c r="K13" s="23" t="str">
        <f>IF(OR(I13="",J13="",B13="",$B$4="",$B$4=0),"",I13*J13*$B$4/B13)</f>
        <v/>
      </c>
    </row>
    <row r="14" ht="20" customHeight="1">
      <c r="A14" s="13" t="n"/>
      <c r="B14" s="21" t="str">
        <f>IF(A14="","",IFERROR(INDEX('Count sheet'!$B$7:$B$48,MATCH(A14,'Count sheet'!$A$7:$A$48,0)),""))</f>
        <v/>
      </c>
      <c r="C14" s="16" t="n"/>
      <c r="D14" s="16" t="n"/>
      <c r="E14" s="17" t="str">
        <f>IF(A14="","",IF(COUNTIF('Count sheet'!$A$7:$A$48,A14)=0,"",SUMIF('Count sheet'!$A$7:$A$48,A14,'Count sheet'!$E$7:$E$48)))</f>
        <v/>
      </c>
      <c r="F14" s="17" t="str">
        <f>IF(OR(A14="",E14=""),"",IF(C14="",0,C14)+IF(D14="",0,D14)-E14)</f>
        <v/>
      </c>
      <c r="G14" s="17" t="str">
        <f>IF(OR(F14="",B14="",$B$4="",$B$4=0),"",F14*B14/$B$4)</f>
        <v/>
      </c>
      <c r="H14" s="16" t="n"/>
      <c r="I14" s="17" t="str">
        <f>IF(OR(G14="",H14=""),"",G14-H14)</f>
        <v/>
      </c>
      <c r="J14" s="22" t="n"/>
      <c r="K14" s="23" t="str">
        <f>IF(OR(I14="",J14="",B14="",$B$4="",$B$4=0),"",I14*J14*$B$4/B14)</f>
        <v/>
      </c>
    </row>
    <row r="15" ht="20" customHeight="1">
      <c r="A15" s="13" t="n"/>
      <c r="B15" s="21" t="str">
        <f>IF(A15="","",IFERROR(INDEX('Count sheet'!$B$7:$B$48,MATCH(A15,'Count sheet'!$A$7:$A$48,0)),""))</f>
        <v/>
      </c>
      <c r="C15" s="16" t="n"/>
      <c r="D15" s="16" t="n"/>
      <c r="E15" s="17" t="str">
        <f>IF(A15="","",IF(COUNTIF('Count sheet'!$A$7:$A$48,A15)=0,"",SUMIF('Count sheet'!$A$7:$A$48,A15,'Count sheet'!$E$7:$E$48)))</f>
        <v/>
      </c>
      <c r="F15" s="17" t="str">
        <f>IF(OR(A15="",E15=""),"",IF(C15="",0,C15)+IF(D15="",0,D15)-E15)</f>
        <v/>
      </c>
      <c r="G15" s="17" t="str">
        <f>IF(OR(F15="",B15="",$B$4="",$B$4=0),"",F15*B15/$B$4)</f>
        <v/>
      </c>
      <c r="H15" s="16" t="n"/>
      <c r="I15" s="17" t="str">
        <f>IF(OR(G15="",H15=""),"",G15-H15)</f>
        <v/>
      </c>
      <c r="J15" s="22" t="n"/>
      <c r="K15" s="23" t="str">
        <f>IF(OR(I15="",J15="",B15="",$B$4="",$B$4=0),"",I15*J15*$B$4/B15)</f>
        <v/>
      </c>
    </row>
    <row r="16" ht="20" customHeight="1">
      <c r="A16" s="13" t="n"/>
      <c r="B16" s="21" t="str">
        <f>IF(A16="","",IFERROR(INDEX('Count sheet'!$B$7:$B$48,MATCH(A16,'Count sheet'!$A$7:$A$48,0)),""))</f>
        <v/>
      </c>
      <c r="C16" s="16" t="n"/>
      <c r="D16" s="16" t="n"/>
      <c r="E16" s="17" t="str">
        <f>IF(A16="","",IF(COUNTIF('Count sheet'!$A$7:$A$48,A16)=0,"",SUMIF('Count sheet'!$A$7:$A$48,A16,'Count sheet'!$E$7:$E$48)))</f>
        <v/>
      </c>
      <c r="F16" s="17" t="str">
        <f>IF(OR(A16="",E16=""),"",IF(C16="",0,C16)+IF(D16="",0,D16)-E16)</f>
        <v/>
      </c>
      <c r="G16" s="17" t="str">
        <f>IF(OR(F16="",B16="",$B$4="",$B$4=0),"",F16*B16/$B$4)</f>
        <v/>
      </c>
      <c r="H16" s="16" t="n"/>
      <c r="I16" s="17" t="str">
        <f>IF(OR(G16="",H16=""),"",G16-H16)</f>
        <v/>
      </c>
      <c r="J16" s="22" t="n"/>
      <c r="K16" s="23" t="str">
        <f>IF(OR(I16="",J16="",B16="",$B$4="",$B$4=0),"",I16*J16*$B$4/B16)</f>
        <v/>
      </c>
    </row>
    <row r="17" ht="20" customHeight="1">
      <c r="A17" s="13" t="n"/>
      <c r="B17" s="21" t="str">
        <f>IF(A17="","",IFERROR(INDEX('Count sheet'!$B$7:$B$48,MATCH(A17,'Count sheet'!$A$7:$A$48,0)),""))</f>
        <v/>
      </c>
      <c r="C17" s="16" t="n"/>
      <c r="D17" s="16" t="n"/>
      <c r="E17" s="17" t="str">
        <f>IF(A17="","",IF(COUNTIF('Count sheet'!$A$7:$A$48,A17)=0,"",SUMIF('Count sheet'!$A$7:$A$48,A17,'Count sheet'!$E$7:$E$48)))</f>
        <v/>
      </c>
      <c r="F17" s="17" t="str">
        <f>IF(OR(A17="",E17=""),"",IF(C17="",0,C17)+IF(D17="",0,D17)-E17)</f>
        <v/>
      </c>
      <c r="G17" s="17" t="str">
        <f>IF(OR(F17="",B17="",$B$4="",$B$4=0),"",F17*B17/$B$4)</f>
        <v/>
      </c>
      <c r="H17" s="16" t="n"/>
      <c r="I17" s="17" t="str">
        <f>IF(OR(G17="",H17=""),"",G17-H17)</f>
        <v/>
      </c>
      <c r="J17" s="22" t="n"/>
      <c r="K17" s="23" t="str">
        <f>IF(OR(I17="",J17="",B17="",$B$4="",$B$4=0),"",I17*J17*$B$4/B17)</f>
        <v/>
      </c>
    </row>
    <row r="18" ht="20" customHeight="1">
      <c r="A18" s="13" t="n"/>
      <c r="B18" s="21" t="str">
        <f>IF(A18="","",IFERROR(INDEX('Count sheet'!$B$7:$B$48,MATCH(A18,'Count sheet'!$A$7:$A$48,0)),""))</f>
        <v/>
      </c>
      <c r="C18" s="16" t="n"/>
      <c r="D18" s="16" t="n"/>
      <c r="E18" s="17" t="str">
        <f>IF(A18="","",IF(COUNTIF('Count sheet'!$A$7:$A$48,A18)=0,"",SUMIF('Count sheet'!$A$7:$A$48,A18,'Count sheet'!$E$7:$E$48)))</f>
        <v/>
      </c>
      <c r="F18" s="17" t="str">
        <f>IF(OR(A18="",E18=""),"",IF(C18="",0,C18)+IF(D18="",0,D18)-E18)</f>
        <v/>
      </c>
      <c r="G18" s="17" t="str">
        <f>IF(OR(F18="",B18="",$B$4="",$B$4=0),"",F18*B18/$B$4)</f>
        <v/>
      </c>
      <c r="H18" s="16" t="n"/>
      <c r="I18" s="17" t="str">
        <f>IF(OR(G18="",H18=""),"",G18-H18)</f>
        <v/>
      </c>
      <c r="J18" s="22" t="n"/>
      <c r="K18" s="23" t="str">
        <f>IF(OR(I18="",J18="",B18="",$B$4="",$B$4=0),"",I18*J18*$B$4/B18)</f>
        <v/>
      </c>
    </row>
    <row r="19" ht="20" customHeight="1">
      <c r="A19" s="13" t="n"/>
      <c r="B19" s="21" t="str">
        <f>IF(A19="","",IFERROR(INDEX('Count sheet'!$B$7:$B$48,MATCH(A19,'Count sheet'!$A$7:$A$48,0)),""))</f>
        <v/>
      </c>
      <c r="C19" s="16" t="n"/>
      <c r="D19" s="16" t="n"/>
      <c r="E19" s="17" t="str">
        <f>IF(A19="","",IF(COUNTIF('Count sheet'!$A$7:$A$48,A19)=0,"",SUMIF('Count sheet'!$A$7:$A$48,A19,'Count sheet'!$E$7:$E$48)))</f>
        <v/>
      </c>
      <c r="F19" s="17" t="str">
        <f>IF(OR(A19="",E19=""),"",IF(C19="",0,C19)+IF(D19="",0,D19)-E19)</f>
        <v/>
      </c>
      <c r="G19" s="17" t="str">
        <f>IF(OR(F19="",B19="",$B$4="",$B$4=0),"",F19*B19/$B$4)</f>
        <v/>
      </c>
      <c r="H19" s="16" t="n"/>
      <c r="I19" s="17" t="str">
        <f>IF(OR(G19="",H19=""),"",G19-H19)</f>
        <v/>
      </c>
      <c r="J19" s="22" t="n"/>
      <c r="K19" s="23" t="str">
        <f>IF(OR(I19="",J19="",B19="",$B$4="",$B$4=0),"",I19*J19*$B$4/B19)</f>
        <v/>
      </c>
    </row>
    <row r="20" ht="20" customHeight="1">
      <c r="A20" s="13" t="n"/>
      <c r="B20" s="21" t="str">
        <f>IF(A20="","",IFERROR(INDEX('Count sheet'!$B$7:$B$48,MATCH(A20,'Count sheet'!$A$7:$A$48,0)),""))</f>
        <v/>
      </c>
      <c r="C20" s="16" t="n"/>
      <c r="D20" s="16" t="n"/>
      <c r="E20" s="17" t="str">
        <f>IF(A20="","",IF(COUNTIF('Count sheet'!$A$7:$A$48,A20)=0,"",SUMIF('Count sheet'!$A$7:$A$48,A20,'Count sheet'!$E$7:$E$48)))</f>
        <v/>
      </c>
      <c r="F20" s="17" t="str">
        <f>IF(OR(A20="",E20=""),"",IF(C20="",0,C20)+IF(D20="",0,D20)-E20)</f>
        <v/>
      </c>
      <c r="G20" s="17" t="str">
        <f>IF(OR(F20="",B20="",$B$4="",$B$4=0),"",F20*B20/$B$4)</f>
        <v/>
      </c>
      <c r="H20" s="16" t="n"/>
      <c r="I20" s="17" t="str">
        <f>IF(OR(G20="",H20=""),"",G20-H20)</f>
        <v/>
      </c>
      <c r="J20" s="22" t="n"/>
      <c r="K20" s="23" t="str">
        <f>IF(OR(I20="",J20="",B20="",$B$4="",$B$4=0),"",I20*J20*$B$4/B20)</f>
        <v/>
      </c>
    </row>
    <row r="21" ht="20" customHeight="1">
      <c r="A21" s="13" t="n"/>
      <c r="B21" s="21" t="str">
        <f>IF(A21="","",IFERROR(INDEX('Count sheet'!$B$7:$B$48,MATCH(A21,'Count sheet'!$A$7:$A$48,0)),""))</f>
        <v/>
      </c>
      <c r="C21" s="16" t="n"/>
      <c r="D21" s="16" t="n"/>
      <c r="E21" s="17" t="str">
        <f>IF(A21="","",IF(COUNTIF('Count sheet'!$A$7:$A$48,A21)=0,"",SUMIF('Count sheet'!$A$7:$A$48,A21,'Count sheet'!$E$7:$E$48)))</f>
        <v/>
      </c>
      <c r="F21" s="17" t="str">
        <f>IF(OR(A21="",E21=""),"",IF(C21="",0,C21)+IF(D21="",0,D21)-E21)</f>
        <v/>
      </c>
      <c r="G21" s="17" t="str">
        <f>IF(OR(F21="",B21="",$B$4="",$B$4=0),"",F21*B21/$B$4)</f>
        <v/>
      </c>
      <c r="H21" s="16" t="n"/>
      <c r="I21" s="17" t="str">
        <f>IF(OR(G21="",H21=""),"",G21-H21)</f>
        <v/>
      </c>
      <c r="J21" s="22" t="n"/>
      <c r="K21" s="23" t="str">
        <f>IF(OR(I21="",J21="",B21="",$B$4="",$B$4=0),"",I21*J21*$B$4/B21)</f>
        <v/>
      </c>
    </row>
    <row r="22" ht="20" customHeight="1">
      <c r="A22" s="13" t="n"/>
      <c r="B22" s="21" t="str">
        <f>IF(A22="","",IFERROR(INDEX('Count sheet'!$B$7:$B$48,MATCH(A22,'Count sheet'!$A$7:$A$48,0)),""))</f>
        <v/>
      </c>
      <c r="C22" s="16" t="n"/>
      <c r="D22" s="16" t="n"/>
      <c r="E22" s="17" t="str">
        <f>IF(A22="","",IF(COUNTIF('Count sheet'!$A$7:$A$48,A22)=0,"",SUMIF('Count sheet'!$A$7:$A$48,A22,'Count sheet'!$E$7:$E$48)))</f>
        <v/>
      </c>
      <c r="F22" s="17" t="str">
        <f>IF(OR(A22="",E22=""),"",IF(C22="",0,C22)+IF(D22="",0,D22)-E22)</f>
        <v/>
      </c>
      <c r="G22" s="17" t="str">
        <f>IF(OR(F22="",B22="",$B$4="",$B$4=0),"",F22*B22/$B$4)</f>
        <v/>
      </c>
      <c r="H22" s="16" t="n"/>
      <c r="I22" s="17" t="str">
        <f>IF(OR(G22="",H22=""),"",G22-H22)</f>
        <v/>
      </c>
      <c r="J22" s="22" t="n"/>
      <c r="K22" s="23" t="str">
        <f>IF(OR(I22="",J22="",B22="",$B$4="",$B$4=0),"",I22*J22*$B$4/B22)</f>
        <v/>
      </c>
    </row>
    <row r="23" ht="20" customHeight="1">
      <c r="A23" s="13" t="n"/>
      <c r="B23" s="21" t="str">
        <f>IF(A23="","",IFERROR(INDEX('Count sheet'!$B$7:$B$48,MATCH(A23,'Count sheet'!$A$7:$A$48,0)),""))</f>
        <v/>
      </c>
      <c r="C23" s="16" t="n"/>
      <c r="D23" s="16" t="n"/>
      <c r="E23" s="17" t="str">
        <f>IF(A23="","",IF(COUNTIF('Count sheet'!$A$7:$A$48,A23)=0,"",SUMIF('Count sheet'!$A$7:$A$48,A23,'Count sheet'!$E$7:$E$48)))</f>
        <v/>
      </c>
      <c r="F23" s="17" t="str">
        <f>IF(OR(A23="",E23=""),"",IF(C23="",0,C23)+IF(D23="",0,D23)-E23)</f>
        <v/>
      </c>
      <c r="G23" s="17" t="str">
        <f>IF(OR(F23="",B23="",$B$4="",$B$4=0),"",F23*B23/$B$4)</f>
        <v/>
      </c>
      <c r="H23" s="16" t="n"/>
      <c r="I23" s="17" t="str">
        <f>IF(OR(G23="",H23=""),"",G23-H23)</f>
        <v/>
      </c>
      <c r="J23" s="22" t="n"/>
      <c r="K23" s="23" t="str">
        <f>IF(OR(I23="",J23="",B23="",$B$4="",$B$4=0),"",I23*J23*$B$4/B23)</f>
        <v/>
      </c>
    </row>
    <row r="24" ht="20" customHeight="1">
      <c r="A24" s="13" t="n"/>
      <c r="B24" s="21" t="str">
        <f>IF(A24="","",IFERROR(INDEX('Count sheet'!$B$7:$B$48,MATCH(A24,'Count sheet'!$A$7:$A$48,0)),""))</f>
        <v/>
      </c>
      <c r="C24" s="16" t="n"/>
      <c r="D24" s="16" t="n"/>
      <c r="E24" s="17" t="str">
        <f>IF(A24="","",IF(COUNTIF('Count sheet'!$A$7:$A$48,A24)=0,"",SUMIF('Count sheet'!$A$7:$A$48,A24,'Count sheet'!$E$7:$E$48)))</f>
        <v/>
      </c>
      <c r="F24" s="17" t="str">
        <f>IF(OR(A24="",E24=""),"",IF(C24="",0,C24)+IF(D24="",0,D24)-E24)</f>
        <v/>
      </c>
      <c r="G24" s="17" t="str">
        <f>IF(OR(F24="",B24="",$B$4="",$B$4=0),"",F24*B24/$B$4)</f>
        <v/>
      </c>
      <c r="H24" s="16" t="n"/>
      <c r="I24" s="17" t="str">
        <f>IF(OR(G24="",H24=""),"",G24-H24)</f>
        <v/>
      </c>
      <c r="J24" s="22" t="n"/>
      <c r="K24" s="23" t="str">
        <f>IF(OR(I24="",J24="",B24="",$B$4="",$B$4=0),"",I24*J24*$B$4/B24)</f>
        <v/>
      </c>
    </row>
    <row r="25" ht="20" customHeight="1">
      <c r="A25" s="13" t="n"/>
      <c r="B25" s="21" t="str">
        <f>IF(A25="","",IFERROR(INDEX('Count sheet'!$B$7:$B$48,MATCH(A25,'Count sheet'!$A$7:$A$48,0)),""))</f>
        <v/>
      </c>
      <c r="C25" s="16" t="n"/>
      <c r="D25" s="16" t="n"/>
      <c r="E25" s="17" t="str">
        <f>IF(A25="","",IF(COUNTIF('Count sheet'!$A$7:$A$48,A25)=0,"",SUMIF('Count sheet'!$A$7:$A$48,A25,'Count sheet'!$E$7:$E$48)))</f>
        <v/>
      </c>
      <c r="F25" s="17" t="str">
        <f>IF(OR(A25="",E25=""),"",IF(C25="",0,C25)+IF(D25="",0,D25)-E25)</f>
        <v/>
      </c>
      <c r="G25" s="17" t="str">
        <f>IF(OR(F25="",B25="",$B$4="",$B$4=0),"",F25*B25/$B$4)</f>
        <v/>
      </c>
      <c r="H25" s="16" t="n"/>
      <c r="I25" s="17" t="str">
        <f>IF(OR(G25="",H25=""),"",G25-H25)</f>
        <v/>
      </c>
      <c r="J25" s="22" t="n"/>
      <c r="K25" s="23" t="str">
        <f>IF(OR(I25="",J25="",B25="",$B$4="",$B$4=0),"",I25*J25*$B$4/B25)</f>
        <v/>
      </c>
    </row>
    <row r="26" ht="20" customHeight="1">
      <c r="A26" s="13" t="n"/>
      <c r="B26" s="21" t="str">
        <f>IF(A26="","",IFERROR(INDEX('Count sheet'!$B$7:$B$48,MATCH(A26,'Count sheet'!$A$7:$A$48,0)),""))</f>
        <v/>
      </c>
      <c r="C26" s="16" t="n"/>
      <c r="D26" s="16" t="n"/>
      <c r="E26" s="17" t="str">
        <f>IF(A26="","",IF(COUNTIF('Count sheet'!$A$7:$A$48,A26)=0,"",SUMIF('Count sheet'!$A$7:$A$48,A26,'Count sheet'!$E$7:$E$48)))</f>
        <v/>
      </c>
      <c r="F26" s="17" t="str">
        <f>IF(OR(A26="",E26=""),"",IF(C26="",0,C26)+IF(D26="",0,D26)-E26)</f>
        <v/>
      </c>
      <c r="G26" s="17" t="str">
        <f>IF(OR(F26="",B26="",$B$4="",$B$4=0),"",F26*B26/$B$4)</f>
        <v/>
      </c>
      <c r="H26" s="16" t="n"/>
      <c r="I26" s="17" t="str">
        <f>IF(OR(G26="",H26=""),"",G26-H26)</f>
        <v/>
      </c>
      <c r="J26" s="22" t="n"/>
      <c r="K26" s="23" t="str">
        <f>IF(OR(I26="",J26="",B26="",$B$4="",$B$4=0),"",I26*J26*$B$4/B26)</f>
        <v/>
      </c>
    </row>
    <row r="27" ht="20" customHeight="1">
      <c r="A27" s="13" t="n"/>
      <c r="B27" s="21" t="str">
        <f>IF(A27="","",IFERROR(INDEX('Count sheet'!$B$7:$B$48,MATCH(A27,'Count sheet'!$A$7:$A$48,0)),""))</f>
        <v/>
      </c>
      <c r="C27" s="16" t="n"/>
      <c r="D27" s="16" t="n"/>
      <c r="E27" s="17" t="str">
        <f>IF(A27="","",IF(COUNTIF('Count sheet'!$A$7:$A$48,A27)=0,"",SUMIF('Count sheet'!$A$7:$A$48,A27,'Count sheet'!$E$7:$E$48)))</f>
        <v/>
      </c>
      <c r="F27" s="17" t="str">
        <f>IF(OR(A27="",E27=""),"",IF(C27="",0,C27)+IF(D27="",0,D27)-E27)</f>
        <v/>
      </c>
      <c r="G27" s="17" t="str">
        <f>IF(OR(F27="",B27="",$B$4="",$B$4=0),"",F27*B27/$B$4)</f>
        <v/>
      </c>
      <c r="H27" s="16" t="n"/>
      <c r="I27" s="17" t="str">
        <f>IF(OR(G27="",H27=""),"",G27-H27)</f>
        <v/>
      </c>
      <c r="J27" s="22" t="n"/>
      <c r="K27" s="23" t="str">
        <f>IF(OR(I27="",J27="",B27="",$B$4="",$B$4=0),"",I27*J27*$B$4/B27)</f>
        <v/>
      </c>
    </row>
    <row r="28" ht="20" customHeight="1">
      <c r="A28" s="13" t="n"/>
      <c r="B28" s="21" t="str">
        <f>IF(A28="","",IFERROR(INDEX('Count sheet'!$B$7:$B$48,MATCH(A28,'Count sheet'!$A$7:$A$48,0)),""))</f>
        <v/>
      </c>
      <c r="C28" s="16" t="n"/>
      <c r="D28" s="16" t="n"/>
      <c r="E28" s="17" t="str">
        <f>IF(A28="","",IF(COUNTIF('Count sheet'!$A$7:$A$48,A28)=0,"",SUMIF('Count sheet'!$A$7:$A$48,A28,'Count sheet'!$E$7:$E$48)))</f>
        <v/>
      </c>
      <c r="F28" s="17" t="str">
        <f>IF(OR(A28="",E28=""),"",IF(C28="",0,C28)+IF(D28="",0,D28)-E28)</f>
        <v/>
      </c>
      <c r="G28" s="17" t="str">
        <f>IF(OR(F28="",B28="",$B$4="",$B$4=0),"",F28*B28/$B$4)</f>
        <v/>
      </c>
      <c r="H28" s="16" t="n"/>
      <c r="I28" s="17" t="str">
        <f>IF(OR(G28="",H28=""),"",G28-H28)</f>
        <v/>
      </c>
      <c r="J28" s="22" t="n"/>
      <c r="K28" s="23" t="str">
        <f>IF(OR(I28="",J28="",B28="",$B$4="",$B$4=0),"",I28*J28*$B$4/B28)</f>
        <v/>
      </c>
    </row>
    <row r="29" ht="20" customHeight="1">
      <c r="A29" s="13" t="n"/>
      <c r="B29" s="21" t="str">
        <f>IF(A29="","",IFERROR(INDEX('Count sheet'!$B$7:$B$48,MATCH(A29,'Count sheet'!$A$7:$A$48,0)),""))</f>
        <v/>
      </c>
      <c r="C29" s="16" t="n"/>
      <c r="D29" s="16" t="n"/>
      <c r="E29" s="17" t="str">
        <f>IF(A29="","",IF(COUNTIF('Count sheet'!$A$7:$A$48,A29)=0,"",SUMIF('Count sheet'!$A$7:$A$48,A29,'Count sheet'!$E$7:$E$48)))</f>
        <v/>
      </c>
      <c r="F29" s="17" t="str">
        <f>IF(OR(A29="",E29=""),"",IF(C29="",0,C29)+IF(D29="",0,D29)-E29)</f>
        <v/>
      </c>
      <c r="G29" s="17" t="str">
        <f>IF(OR(F29="",B29="",$B$4="",$B$4=0),"",F29*B29/$B$4)</f>
        <v/>
      </c>
      <c r="H29" s="16" t="n"/>
      <c r="I29" s="17" t="str">
        <f>IF(OR(G29="",H29=""),"",G29-H29)</f>
        <v/>
      </c>
      <c r="J29" s="22" t="n"/>
      <c r="K29" s="23" t="str">
        <f>IF(OR(I29="",J29="",B29="",$B$4="",$B$4=0),"",I29*J29*$B$4/B29)</f>
        <v/>
      </c>
    </row>
    <row r="30" ht="20" customHeight="1">
      <c r="A30" s="13" t="n"/>
      <c r="B30" s="21" t="str">
        <f>IF(A30="","",IFERROR(INDEX('Count sheet'!$B$7:$B$48,MATCH(A30,'Count sheet'!$A$7:$A$48,0)),""))</f>
        <v/>
      </c>
      <c r="C30" s="16" t="n"/>
      <c r="D30" s="16" t="n"/>
      <c r="E30" s="17" t="str">
        <f>IF(A30="","",IF(COUNTIF('Count sheet'!$A$7:$A$48,A30)=0,"",SUMIF('Count sheet'!$A$7:$A$48,A30,'Count sheet'!$E$7:$E$48)))</f>
        <v/>
      </c>
      <c r="F30" s="17" t="str">
        <f>IF(OR(A30="",E30=""),"",IF(C30="",0,C30)+IF(D30="",0,D30)-E30)</f>
        <v/>
      </c>
      <c r="G30" s="17" t="str">
        <f>IF(OR(F30="",B30="",$B$4="",$B$4=0),"",F30*B30/$B$4)</f>
        <v/>
      </c>
      <c r="H30" s="16" t="n"/>
      <c r="I30" s="17" t="str">
        <f>IF(OR(G30="",H30=""),"",G30-H30)</f>
        <v/>
      </c>
      <c r="J30" s="22" t="n"/>
      <c r="K30" s="23" t="str">
        <f>IF(OR(I30="",J30="",B30="",$B$4="",$B$4=0),"",I30*J30*$B$4/B30)</f>
        <v/>
      </c>
    </row>
    <row r="31" ht="20" customHeight="1">
      <c r="A31" s="13" t="n"/>
      <c r="B31" s="21" t="str">
        <f>IF(A31="","",IFERROR(INDEX('Count sheet'!$B$7:$B$48,MATCH(A31,'Count sheet'!$A$7:$A$48,0)),""))</f>
        <v/>
      </c>
      <c r="C31" s="16" t="n"/>
      <c r="D31" s="16" t="n"/>
      <c r="E31" s="17" t="str">
        <f>IF(A31="","",IF(COUNTIF('Count sheet'!$A$7:$A$48,A31)=0,"",SUMIF('Count sheet'!$A$7:$A$48,A31,'Count sheet'!$E$7:$E$48)))</f>
        <v/>
      </c>
      <c r="F31" s="17" t="str">
        <f>IF(OR(A31="",E31=""),"",IF(C31="",0,C31)+IF(D31="",0,D31)-E31)</f>
        <v/>
      </c>
      <c r="G31" s="17" t="str">
        <f>IF(OR(F31="",B31="",$B$4="",$B$4=0),"",F31*B31/$B$4)</f>
        <v/>
      </c>
      <c r="H31" s="16" t="n"/>
      <c r="I31" s="17" t="str">
        <f>IF(OR(G31="",H31=""),"",G31-H31)</f>
        <v/>
      </c>
      <c r="J31" s="22" t="n"/>
      <c r="K31" s="23" t="str">
        <f>IF(OR(I31="",J31="",B31="",$B$4="",$B$4=0),"",I31*J31*$B$4/B31)</f>
        <v/>
      </c>
    </row>
    <row r="32" ht="20" customHeight="1">
      <c r="A32" s="13" t="n"/>
      <c r="B32" s="21" t="str">
        <f>IF(A32="","",IFERROR(INDEX('Count sheet'!$B$7:$B$48,MATCH(A32,'Count sheet'!$A$7:$A$48,0)),""))</f>
        <v/>
      </c>
      <c r="C32" s="16" t="n"/>
      <c r="D32" s="16" t="n"/>
      <c r="E32" s="17" t="str">
        <f>IF(A32="","",IF(COUNTIF('Count sheet'!$A$7:$A$48,A32)=0,"",SUMIF('Count sheet'!$A$7:$A$48,A32,'Count sheet'!$E$7:$E$48)))</f>
        <v/>
      </c>
      <c r="F32" s="17" t="str">
        <f>IF(OR(A32="",E32=""),"",IF(C32="",0,C32)+IF(D32="",0,D32)-E32)</f>
        <v/>
      </c>
      <c r="G32" s="17" t="str">
        <f>IF(OR(F32="",B32="",$B$4="",$B$4=0),"",F32*B32/$B$4)</f>
        <v/>
      </c>
      <c r="H32" s="16" t="n"/>
      <c r="I32" s="17" t="str">
        <f>IF(OR(G32="",H32=""),"",G32-H32)</f>
        <v/>
      </c>
      <c r="J32" s="22" t="n"/>
      <c r="K32" s="23" t="str">
        <f>IF(OR(I32="",J32="",B32="",$B$4="",$B$4=0),"",I32*J32*$B$4/B32)</f>
        <v/>
      </c>
    </row>
    <row r="33" ht="20" customHeight="1">
      <c r="A33" s="13" t="n"/>
      <c r="B33" s="21" t="str">
        <f>IF(A33="","",IFERROR(INDEX('Count sheet'!$B$7:$B$48,MATCH(A33,'Count sheet'!$A$7:$A$48,0)),""))</f>
        <v/>
      </c>
      <c r="C33" s="16" t="n"/>
      <c r="D33" s="16" t="n"/>
      <c r="E33" s="17" t="str">
        <f>IF(A33="","",IF(COUNTIF('Count sheet'!$A$7:$A$48,A33)=0,"",SUMIF('Count sheet'!$A$7:$A$48,A33,'Count sheet'!$E$7:$E$48)))</f>
        <v/>
      </c>
      <c r="F33" s="17" t="str">
        <f>IF(OR(A33="",E33=""),"",IF(C33="",0,C33)+IF(D33="",0,D33)-E33)</f>
        <v/>
      </c>
      <c r="G33" s="17" t="str">
        <f>IF(OR(F33="",B33="",$B$4="",$B$4=0),"",F33*B33/$B$4)</f>
        <v/>
      </c>
      <c r="H33" s="16" t="n"/>
      <c r="I33" s="17" t="str">
        <f>IF(OR(G33="",H33=""),"",G33-H33)</f>
        <v/>
      </c>
      <c r="J33" s="22" t="n"/>
      <c r="K33" s="23" t="str">
        <f>IF(OR(I33="",J33="",B33="",$B$4="",$B$4=0),"",I33*J33*$B$4/B33)</f>
        <v/>
      </c>
    </row>
    <row r="34" ht="20" customHeight="1">
      <c r="A34" s="13" t="n"/>
      <c r="B34" s="21" t="str">
        <f>IF(A34="","",IFERROR(INDEX('Count sheet'!$B$7:$B$48,MATCH(A34,'Count sheet'!$A$7:$A$48,0)),""))</f>
        <v/>
      </c>
      <c r="C34" s="16" t="n"/>
      <c r="D34" s="16" t="n"/>
      <c r="E34" s="17" t="str">
        <f>IF(A34="","",IF(COUNTIF('Count sheet'!$A$7:$A$48,A34)=0,"",SUMIF('Count sheet'!$A$7:$A$48,A34,'Count sheet'!$E$7:$E$48)))</f>
        <v/>
      </c>
      <c r="F34" s="17" t="str">
        <f>IF(OR(A34="",E34=""),"",IF(C34="",0,C34)+IF(D34="",0,D34)-E34)</f>
        <v/>
      </c>
      <c r="G34" s="17" t="str">
        <f>IF(OR(F34="",B34="",$B$4="",$B$4=0),"",F34*B34/$B$4)</f>
        <v/>
      </c>
      <c r="H34" s="16" t="n"/>
      <c r="I34" s="17" t="str">
        <f>IF(OR(G34="",H34=""),"",G34-H34)</f>
        <v/>
      </c>
      <c r="J34" s="22" t="n"/>
      <c r="K34" s="23" t="str">
        <f>IF(OR(I34="",J34="",B34="",$B$4="",$B$4=0),"",I34*J34*$B$4/B34)</f>
        <v/>
      </c>
    </row>
    <row r="35" ht="20" customHeight="1">
      <c r="A35" s="13" t="n"/>
      <c r="B35" s="21" t="str">
        <f>IF(A35="","",IFERROR(INDEX('Count sheet'!$B$7:$B$48,MATCH(A35,'Count sheet'!$A$7:$A$48,0)),""))</f>
        <v/>
      </c>
      <c r="C35" s="16" t="n"/>
      <c r="D35" s="16" t="n"/>
      <c r="E35" s="17" t="str">
        <f>IF(A35="","",IF(COUNTIF('Count sheet'!$A$7:$A$48,A35)=0,"",SUMIF('Count sheet'!$A$7:$A$48,A35,'Count sheet'!$E$7:$E$48)))</f>
        <v/>
      </c>
      <c r="F35" s="17" t="str">
        <f>IF(OR(A35="",E35=""),"",IF(C35="",0,C35)+IF(D35="",0,D35)-E35)</f>
        <v/>
      </c>
      <c r="G35" s="17" t="str">
        <f>IF(OR(F35="",B35="",$B$4="",$B$4=0),"",F35*B35/$B$4)</f>
        <v/>
      </c>
      <c r="H35" s="16" t="n"/>
      <c r="I35" s="17" t="str">
        <f>IF(OR(G35="",H35=""),"",G35-H35)</f>
        <v/>
      </c>
      <c r="J35" s="22" t="n"/>
      <c r="K35" s="23" t="str">
        <f>IF(OR(I35="",J35="",B35="",$B$4="",$B$4=0),"",I35*J35*$B$4/B35)</f>
        <v/>
      </c>
    </row>
    <row r="36" ht="20" customHeight="1">
      <c r="A36" s="13" t="n"/>
      <c r="B36" s="21" t="str">
        <f>IF(A36="","",IFERROR(INDEX('Count sheet'!$B$7:$B$48,MATCH(A36,'Count sheet'!$A$7:$A$48,0)),""))</f>
        <v/>
      </c>
      <c r="C36" s="16" t="n"/>
      <c r="D36" s="16" t="n"/>
      <c r="E36" s="17" t="str">
        <f>IF(A36="","",IF(COUNTIF('Count sheet'!$A$7:$A$48,A36)=0,"",SUMIF('Count sheet'!$A$7:$A$48,A36,'Count sheet'!$E$7:$E$48)))</f>
        <v/>
      </c>
      <c r="F36" s="17" t="str">
        <f>IF(OR(A36="",E36=""),"",IF(C36="",0,C36)+IF(D36="",0,D36)-E36)</f>
        <v/>
      </c>
      <c r="G36" s="17" t="str">
        <f>IF(OR(F36="",B36="",$B$4="",$B$4=0),"",F36*B36/$B$4)</f>
        <v/>
      </c>
      <c r="H36" s="16" t="n"/>
      <c r="I36" s="17" t="str">
        <f>IF(OR(G36="",H36=""),"",G36-H36)</f>
        <v/>
      </c>
      <c r="J36" s="22" t="n"/>
      <c r="K36" s="23" t="str">
        <f>IF(OR(I36="",J36="",B36="",$B$4="",$B$4=0),"",I36*J36*$B$4/B36)</f>
        <v/>
      </c>
    </row>
    <row r="37" ht="20" customHeight="1">
      <c r="A37" s="13" t="n"/>
      <c r="B37" s="21" t="str">
        <f>IF(A37="","",IFERROR(INDEX('Count sheet'!$B$7:$B$48,MATCH(A37,'Count sheet'!$A$7:$A$48,0)),""))</f>
        <v/>
      </c>
      <c r="C37" s="16" t="n"/>
      <c r="D37" s="16" t="n"/>
      <c r="E37" s="17" t="str">
        <f>IF(A37="","",IF(COUNTIF('Count sheet'!$A$7:$A$48,A37)=0,"",SUMIF('Count sheet'!$A$7:$A$48,A37,'Count sheet'!$E$7:$E$48)))</f>
        <v/>
      </c>
      <c r="F37" s="17" t="str">
        <f>IF(OR(A37="",E37=""),"",IF(C37="",0,C37)+IF(D37="",0,D37)-E37)</f>
        <v/>
      </c>
      <c r="G37" s="17" t="str">
        <f>IF(OR(F37="",B37="",$B$4="",$B$4=0),"",F37*B37/$B$4)</f>
        <v/>
      </c>
      <c r="H37" s="16" t="n"/>
      <c r="I37" s="17" t="str">
        <f>IF(OR(G37="",H37=""),"",G37-H37)</f>
        <v/>
      </c>
      <c r="J37" s="22" t="n"/>
      <c r="K37" s="23" t="str">
        <f>IF(OR(I37="",J37="",B37="",$B$4="",$B$4=0),"",I37*J37*$B$4/B37)</f>
        <v/>
      </c>
    </row>
    <row r="38" ht="20" customHeight="1">
      <c r="A38" s="13" t="n"/>
      <c r="B38" s="21" t="str">
        <f>IF(A38="","",IFERROR(INDEX('Count sheet'!$B$7:$B$48,MATCH(A38,'Count sheet'!$A$7:$A$48,0)),""))</f>
        <v/>
      </c>
      <c r="C38" s="16" t="n"/>
      <c r="D38" s="16" t="n"/>
      <c r="E38" s="17" t="str">
        <f>IF(A38="","",IF(COUNTIF('Count sheet'!$A$7:$A$48,A38)=0,"",SUMIF('Count sheet'!$A$7:$A$48,A38,'Count sheet'!$E$7:$E$48)))</f>
        <v/>
      </c>
      <c r="F38" s="17" t="str">
        <f>IF(OR(A38="",E38=""),"",IF(C38="",0,C38)+IF(D38="",0,D38)-E38)</f>
        <v/>
      </c>
      <c r="G38" s="17" t="str">
        <f>IF(OR(F38="",B38="",$B$4="",$B$4=0),"",F38*B38/$B$4)</f>
        <v/>
      </c>
      <c r="H38" s="16" t="n"/>
      <c r="I38" s="17" t="str">
        <f>IF(OR(G38="",H38=""),"",G38-H38)</f>
        <v/>
      </c>
      <c r="J38" s="22" t="n"/>
      <c r="K38" s="23" t="str">
        <f>IF(OR(I38="",J38="",B38="",$B$4="",$B$4=0),"",I38*J38*$B$4/B38)</f>
        <v/>
      </c>
    </row>
    <row r="39" ht="20" customHeight="1">
      <c r="A39" s="13" t="n"/>
      <c r="B39" s="21" t="str">
        <f>IF(A39="","",IFERROR(INDEX('Count sheet'!$B$7:$B$48,MATCH(A39,'Count sheet'!$A$7:$A$48,0)),""))</f>
        <v/>
      </c>
      <c r="C39" s="16" t="n"/>
      <c r="D39" s="16" t="n"/>
      <c r="E39" s="17" t="str">
        <f>IF(A39="","",IF(COUNTIF('Count sheet'!$A$7:$A$48,A39)=0,"",SUMIF('Count sheet'!$A$7:$A$48,A39,'Count sheet'!$E$7:$E$48)))</f>
        <v/>
      </c>
      <c r="F39" s="17" t="str">
        <f>IF(OR(A39="",E39=""),"",IF(C39="",0,C39)+IF(D39="",0,D39)-E39)</f>
        <v/>
      </c>
      <c r="G39" s="17" t="str">
        <f>IF(OR(F39="",B39="",$B$4="",$B$4=0),"",F39*B39/$B$4)</f>
        <v/>
      </c>
      <c r="H39" s="16" t="n"/>
      <c r="I39" s="17" t="str">
        <f>IF(OR(G39="",H39=""),"",G39-H39)</f>
        <v/>
      </c>
      <c r="J39" s="22" t="n"/>
      <c r="K39" s="23" t="str">
        <f>IF(OR(I39="",J39="",B39="",$B$4="",$B$4=0),"",I39*J39*$B$4/B39)</f>
        <v/>
      </c>
    </row>
    <row r="40" ht="20" customHeight="1">
      <c r="A40" s="13" t="n"/>
      <c r="B40" s="21" t="str">
        <f>IF(A40="","",IFERROR(INDEX('Count sheet'!$B$7:$B$48,MATCH(A40,'Count sheet'!$A$7:$A$48,0)),""))</f>
        <v/>
      </c>
      <c r="C40" s="16" t="n"/>
      <c r="D40" s="16" t="n"/>
      <c r="E40" s="17" t="str">
        <f>IF(A40="","",IF(COUNTIF('Count sheet'!$A$7:$A$48,A40)=0,"",SUMIF('Count sheet'!$A$7:$A$48,A40,'Count sheet'!$E$7:$E$48)))</f>
        <v/>
      </c>
      <c r="F40" s="17" t="str">
        <f>IF(OR(A40="",E40=""),"",IF(C40="",0,C40)+IF(D40="",0,D40)-E40)</f>
        <v/>
      </c>
      <c r="G40" s="17" t="str">
        <f>IF(OR(F40="",B40="",$B$4="",$B$4=0),"",F40*B40/$B$4)</f>
        <v/>
      </c>
      <c r="H40" s="16" t="n"/>
      <c r="I40" s="17" t="str">
        <f>IF(OR(G40="",H40=""),"",G40-H40)</f>
        <v/>
      </c>
      <c r="J40" s="22" t="n"/>
      <c r="K40" s="23" t="str">
        <f>IF(OR(I40="",J40="",B40="",$B$4="",$B$4=0),"",I40*J40*$B$4/B40)</f>
        <v/>
      </c>
    </row>
    <row r="41" ht="20" customHeight="1">
      <c r="A41" s="13" t="n"/>
      <c r="B41" s="21" t="str">
        <f>IF(A41="","",IFERROR(INDEX('Count sheet'!$B$7:$B$48,MATCH(A41,'Count sheet'!$A$7:$A$48,0)),""))</f>
        <v/>
      </c>
      <c r="C41" s="16" t="n"/>
      <c r="D41" s="16" t="n"/>
      <c r="E41" s="17" t="str">
        <f>IF(A41="","",IF(COUNTIF('Count sheet'!$A$7:$A$48,A41)=0,"",SUMIF('Count sheet'!$A$7:$A$48,A41,'Count sheet'!$E$7:$E$48)))</f>
        <v/>
      </c>
      <c r="F41" s="17" t="str">
        <f>IF(OR(A41="",E41=""),"",IF(C41="",0,C41)+IF(D41="",0,D41)-E41)</f>
        <v/>
      </c>
      <c r="G41" s="17" t="str">
        <f>IF(OR(F41="",B41="",$B$4="",$B$4=0),"",F41*B41/$B$4)</f>
        <v/>
      </c>
      <c r="H41" s="16" t="n"/>
      <c r="I41" s="17" t="str">
        <f>IF(OR(G41="",H41=""),"",G41-H41)</f>
        <v/>
      </c>
      <c r="J41" s="22" t="n"/>
      <c r="K41" s="23" t="str">
        <f>IF(OR(I41="",J41="",B41="",$B$4="",$B$4=0),"",I41*J41*$B$4/B41)</f>
        <v/>
      </c>
    </row>
    <row r="42" ht="20" customHeight="1">
      <c r="A42" s="13" t="n"/>
      <c r="B42" s="21" t="str">
        <f>IF(A42="","",IFERROR(INDEX('Count sheet'!$B$7:$B$48,MATCH(A42,'Count sheet'!$A$7:$A$48,0)),""))</f>
        <v/>
      </c>
      <c r="C42" s="16" t="n"/>
      <c r="D42" s="16" t="n"/>
      <c r="E42" s="17" t="str">
        <f>IF(A42="","",IF(COUNTIF('Count sheet'!$A$7:$A$48,A42)=0,"",SUMIF('Count sheet'!$A$7:$A$48,A42,'Count sheet'!$E$7:$E$48)))</f>
        <v/>
      </c>
      <c r="F42" s="17" t="str">
        <f>IF(OR(A42="",E42=""),"",IF(C42="",0,C42)+IF(D42="",0,D42)-E42)</f>
        <v/>
      </c>
      <c r="G42" s="17" t="str">
        <f>IF(OR(F42="",B42="",$B$4="",$B$4=0),"",F42*B42/$B$4)</f>
        <v/>
      </c>
      <c r="H42" s="16" t="n"/>
      <c r="I42" s="17" t="str">
        <f>IF(OR(G42="",H42=""),"",G42-H42)</f>
        <v/>
      </c>
      <c r="J42" s="22" t="n"/>
      <c r="K42" s="23" t="str">
        <f>IF(OR(I42="",J42="",B42="",$B$4="",$B$4=0),"",I42*J42*$B$4/B42)</f>
        <v/>
      </c>
    </row>
    <row r="43" ht="20" customHeight="1">
      <c r="A43" s="13" t="n"/>
      <c r="B43" s="21" t="str">
        <f>IF(A43="","",IFERROR(INDEX('Count sheet'!$B$7:$B$48,MATCH(A43,'Count sheet'!$A$7:$A$48,0)),""))</f>
        <v/>
      </c>
      <c r="C43" s="16" t="n"/>
      <c r="D43" s="16" t="n"/>
      <c r="E43" s="17" t="str">
        <f>IF(A43="","",IF(COUNTIF('Count sheet'!$A$7:$A$48,A43)=0,"",SUMIF('Count sheet'!$A$7:$A$48,A43,'Count sheet'!$E$7:$E$48)))</f>
        <v/>
      </c>
      <c r="F43" s="17" t="str">
        <f>IF(OR(A43="",E43=""),"",IF(C43="",0,C43)+IF(D43="",0,D43)-E43)</f>
        <v/>
      </c>
      <c r="G43" s="17" t="str">
        <f>IF(OR(F43="",B43="",$B$4="",$B$4=0),"",F43*B43/$B$4)</f>
        <v/>
      </c>
      <c r="H43" s="16" t="n"/>
      <c r="I43" s="17" t="str">
        <f>IF(OR(G43="",H43=""),"",G43-H43)</f>
        <v/>
      </c>
      <c r="J43" s="22" t="n"/>
      <c r="K43" s="23" t="str">
        <f>IF(OR(I43="",J43="",B43="",$B$4="",$B$4=0),"",I43*J43*$B$4/B43)</f>
        <v/>
      </c>
    </row>
    <row r="44" ht="20" customHeight="1">
      <c r="A44" s="13" t="n"/>
      <c r="B44" s="21" t="str">
        <f>IF(A44="","",IFERROR(INDEX('Count sheet'!$B$7:$B$48,MATCH(A44,'Count sheet'!$A$7:$A$48,0)),""))</f>
        <v/>
      </c>
      <c r="C44" s="16" t="n"/>
      <c r="D44" s="16" t="n"/>
      <c r="E44" s="17" t="str">
        <f>IF(A44="","",IF(COUNTIF('Count sheet'!$A$7:$A$48,A44)=0,"",SUMIF('Count sheet'!$A$7:$A$48,A44,'Count sheet'!$E$7:$E$48)))</f>
        <v/>
      </c>
      <c r="F44" s="17" t="str">
        <f>IF(OR(A44="",E44=""),"",IF(C44="",0,C44)+IF(D44="",0,D44)-E44)</f>
        <v/>
      </c>
      <c r="G44" s="17" t="str">
        <f>IF(OR(F44="",B44="",$B$4="",$B$4=0),"",F44*B44/$B$4)</f>
        <v/>
      </c>
      <c r="H44" s="16" t="n"/>
      <c r="I44" s="17" t="str">
        <f>IF(OR(G44="",H44=""),"",G44-H44)</f>
        <v/>
      </c>
      <c r="J44" s="22" t="n"/>
      <c r="K44" s="23" t="str">
        <f>IF(OR(I44="",J44="",B44="",$B$4="",$B$4=0),"",I44*J44*$B$4/B44)</f>
        <v/>
      </c>
    </row>
    <row r="45" ht="20" customHeight="1">
      <c r="A45" s="13" t="n"/>
      <c r="B45" s="21" t="str">
        <f>IF(A45="","",IFERROR(INDEX('Count sheet'!$B$7:$B$48,MATCH(A45,'Count sheet'!$A$7:$A$48,0)),""))</f>
        <v/>
      </c>
      <c r="C45" s="16" t="n"/>
      <c r="D45" s="16" t="n"/>
      <c r="E45" s="17" t="str">
        <f>IF(A45="","",IF(COUNTIF('Count sheet'!$A$7:$A$48,A45)=0,"",SUMIF('Count sheet'!$A$7:$A$48,A45,'Count sheet'!$E$7:$E$48)))</f>
        <v/>
      </c>
      <c r="F45" s="17" t="str">
        <f>IF(OR(A45="",E45=""),"",IF(C45="",0,C45)+IF(D45="",0,D45)-E45)</f>
        <v/>
      </c>
      <c r="G45" s="17" t="str">
        <f>IF(OR(F45="",B45="",$B$4="",$B$4=0),"",F45*B45/$B$4)</f>
        <v/>
      </c>
      <c r="H45" s="16" t="n"/>
      <c r="I45" s="17" t="str">
        <f>IF(OR(G45="",H45=""),"",G45-H45)</f>
        <v/>
      </c>
      <c r="J45" s="22" t="n"/>
      <c r="K45" s="23" t="str">
        <f>IF(OR(I45="",J45="",B45="",$B$4="",$B$4=0),"",I45*J45*$B$4/B45)</f>
        <v/>
      </c>
    </row>
    <row r="46" ht="20" customHeight="1">
      <c r="A46" s="13" t="n"/>
      <c r="B46" s="21" t="str">
        <f>IF(A46="","",IFERROR(INDEX('Count sheet'!$B$7:$B$48,MATCH(A46,'Count sheet'!$A$7:$A$48,0)),""))</f>
        <v/>
      </c>
      <c r="C46" s="16" t="n"/>
      <c r="D46" s="16" t="n"/>
      <c r="E46" s="17" t="str">
        <f>IF(A46="","",IF(COUNTIF('Count sheet'!$A$7:$A$48,A46)=0,"",SUMIF('Count sheet'!$A$7:$A$48,A46,'Count sheet'!$E$7:$E$48)))</f>
        <v/>
      </c>
      <c r="F46" s="17" t="str">
        <f>IF(OR(A46="",E46=""),"",IF(C46="",0,C46)+IF(D46="",0,D46)-E46)</f>
        <v/>
      </c>
      <c r="G46" s="17" t="str">
        <f>IF(OR(F46="",B46="",$B$4="",$B$4=0),"",F46*B46/$B$4)</f>
        <v/>
      </c>
      <c r="H46" s="16" t="n"/>
      <c r="I46" s="17" t="str">
        <f>IF(OR(G46="",H46=""),"",G46-H46)</f>
        <v/>
      </c>
      <c r="J46" s="22" t="n"/>
      <c r="K46" s="23" t="str">
        <f>IF(OR(I46="",J46="",B46="",$B$4="",$B$4=0),"",I46*J46*$B$4/B46)</f>
        <v/>
      </c>
    </row>
    <row r="47" ht="20" customHeight="1">
      <c r="A47" s="13" t="n"/>
      <c r="B47" s="21" t="str">
        <f>IF(A47="","",IFERROR(INDEX('Count sheet'!$B$7:$B$48,MATCH(A47,'Count sheet'!$A$7:$A$48,0)),""))</f>
        <v/>
      </c>
      <c r="C47" s="16" t="n"/>
      <c r="D47" s="16" t="n"/>
      <c r="E47" s="17" t="str">
        <f>IF(A47="","",IF(COUNTIF('Count sheet'!$A$7:$A$48,A47)=0,"",SUMIF('Count sheet'!$A$7:$A$48,A47,'Count sheet'!$E$7:$E$48)))</f>
        <v/>
      </c>
      <c r="F47" s="17" t="str">
        <f>IF(OR(A47="",E47=""),"",IF(C47="",0,C47)+IF(D47="",0,D47)-E47)</f>
        <v/>
      </c>
      <c r="G47" s="17" t="str">
        <f>IF(OR(F47="",B47="",$B$4="",$B$4=0),"",F47*B47/$B$4)</f>
        <v/>
      </c>
      <c r="H47" s="16" t="n"/>
      <c r="I47" s="17" t="str">
        <f>IF(OR(G47="",H47=""),"",G47-H47)</f>
        <v/>
      </c>
      <c r="J47" s="22" t="n"/>
      <c r="K47" s="23" t="str">
        <f>IF(OR(I47="",J47="",B47="",$B$4="",$B$4=0),"",I47*J47*$B$4/B47)</f>
        <v/>
      </c>
    </row>
    <row r="48" ht="20" customHeight="1">
      <c r="A48" s="13" t="n"/>
      <c r="B48" s="21" t="str">
        <f>IF(A48="","",IFERROR(INDEX('Count sheet'!$B$7:$B$48,MATCH(A48,'Count sheet'!$A$7:$A$48,0)),""))</f>
        <v/>
      </c>
      <c r="C48" s="16" t="n"/>
      <c r="D48" s="16" t="n"/>
      <c r="E48" s="17" t="str">
        <f>IF(A48="","",IF(COUNTIF('Count sheet'!$A$7:$A$48,A48)=0,"",SUMIF('Count sheet'!$A$7:$A$48,A48,'Count sheet'!$E$7:$E$48)))</f>
        <v/>
      </c>
      <c r="F48" s="17" t="str">
        <f>IF(OR(A48="",E48=""),"",IF(C48="",0,C48)+IF(D48="",0,D48)-E48)</f>
        <v/>
      </c>
      <c r="G48" s="17" t="str">
        <f>IF(OR(F48="",B48="",$B$4="",$B$4=0),"",F48*B48/$B$4)</f>
        <v/>
      </c>
      <c r="H48" s="16" t="n"/>
      <c r="I48" s="17" t="str">
        <f>IF(OR(G48="",H48=""),"",G48-H48)</f>
        <v/>
      </c>
      <c r="J48" s="22" t="n"/>
      <c r="K48" s="23" t="str">
        <f>IF(OR(I48="",J48="",B48="",$B$4="",$B$4=0),"",I48*J48*$B$4/B48)</f>
        <v/>
      </c>
    </row>
  </sheetData>
  <mergeCells count="5">
    <mergeCell ref="B3:C3"/>
    <mergeCell ref="A2:K2"/>
    <mergeCell ref="E4:K4"/>
    <mergeCell ref="A5:K5"/>
    <mergeCell ref="A1:K1"/>
  </mergeCells>
  <dataValidations count="2">
    <dataValidation sqref="D4" showDropDown="0" showInputMessage="1" showErrorMessage="0" allowBlank="1" promptTitle="Currency" prompt="Pick a symbol or type your own. It only labels the money columns." type="list">
      <formula1>"R,N$,P,KSh,USh,TSh,K,NGN,GHS,US$,GBP,EUR,A$,C$"</formula1>
    </dataValidation>
    <dataValidation sqref="B4" showDropDown="0" showInputMessage="0" showErrorMessage="1" allowBlank="0" errorTitle="Tot size" error="Tot size is in millilitres and must be more than zero, for example 25." type="decimal" errorStyle="warning" operator="greaterThan">
      <formula1>0</formula1>
    </dataValidation>
  </dataValidations>
  <pageMargins left="0.4" right="0.4" top="0.5" bottom="0.6" header="0.5" footer="0.5"/>
  <pageSetup orientation="landscape" paperSize="9" fitToHeight="0" fitToWidth="1"/>
  <headerFooter>
    <oddHeader/>
    <oddFooter>&amp;C&amp;9 Free from weighit.co.za&amp;R&amp;9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A20"/>
  <sheetViews>
    <sheetView showGridLines="0" workbookViewId="0">
      <selection activeCell="A1" sqref="A1"/>
    </sheetView>
  </sheetViews>
  <sheetFormatPr baseColWidth="8" defaultRowHeight="15"/>
  <cols>
    <col width="118" customWidth="1" min="1" max="1"/>
  </cols>
  <sheetData>
    <row r="1" ht="30" customHeight="1">
      <c r="A1" s="24" t="inlineStr">
        <is>
          <t>How to use this bar stock sheet</t>
        </is>
      </c>
    </row>
    <row r="2" ht="18" customHeight="1">
      <c r="A2" s="25" t="inlineStr">
        <is>
          <t>Free from weighit.co.za. Plain formulas only, so it should open in Excel, LibreOffice and Google Sheets. No sign-up.</t>
        </is>
      </c>
    </row>
    <row r="3" ht="26" customHeight="1">
      <c r="A3" s="26" t="inlineStr">
        <is>
          <t>The Count sheet</t>
        </is>
      </c>
    </row>
    <row r="4" ht="38" customHeight="1">
      <c r="A4" s="27" t="inlineStr">
        <is>
          <t>1. Fill in the venue, the date and who counted. Type each product name in column A (the same way every time) and its bottle size in millilitres in column B.</t>
        </is>
      </c>
    </row>
    <row r="5" ht="21" customHeight="1">
      <c r="A5" s="27" t="inlineStr">
        <is>
          <t>2. Count the sealed bottles and type the number in column C.</t>
        </is>
      </c>
    </row>
    <row r="6" ht="38" customHeight="1">
      <c r="A6" s="27" t="inlineStr">
        <is>
          <t>3. For each open bottle, estimate how full it is in tenths and type it in column D: 0.4 means four tenths full. If a product has more than one open bottle, add the tenths together (0.4 + 0.7 = 1.1).</t>
        </is>
      </c>
    </row>
    <row r="7" ht="21" customHeight="1">
      <c r="A7" s="27" t="inlineStr">
        <is>
          <t>4. Column E adds the sealed and open bottles into the total bottles on hand.</t>
        </is>
      </c>
    </row>
    <row r="8" ht="26" customHeight="1">
      <c r="A8" s="26" t="inlineStr">
        <is>
          <t>The Variance sheet</t>
        </is>
      </c>
    </row>
    <row r="9" ht="38" customHeight="1">
      <c r="A9" s="27" t="inlineStr">
        <is>
          <t>5. Set the tot size in cell B4 (25 ml is the usual South African tot; for a US 1.5 oz pour type 44) and your currency in cell D4. The currency only labels the two money columns; nothing is converted.</t>
        </is>
      </c>
    </row>
    <row r="10" ht="38" customHeight="1">
      <c r="A10" s="27" t="inlineStr">
        <is>
          <t>6. Type the product name exactly as it appears on the Count sheet. The bottle size and the closing stock fill in by themselves, and you can type over either.</t>
        </is>
      </c>
    </row>
    <row r="11" ht="38" customHeight="1">
      <c r="A11" s="27" t="inlineStr">
        <is>
          <t>7. Opening stock is last period's closing figure in bottles. Received is the bottles delivered in the period. Used (bottles) = opening + received - closing.</t>
        </is>
      </c>
    </row>
    <row r="12" ht="21" customHeight="1">
      <c r="A12" s="27" t="inlineStr">
        <is>
          <t>8. Used (tots) = used bottles x bottle size / tot size. A 750 ml bottle is 30 tots at 25 ml.</t>
        </is>
      </c>
    </row>
    <row r="13" ht="55" customHeight="1">
      <c r="A13" s="27" t="inlineStr">
        <is>
          <t>9. Sold on till is the number of tots your till says were sold in the period. Variance (tots) = used - sold. A positive variance means more stock left the bar than the till explains. A negative one means the till shows more sold than the count says was used, so check the counts and the till.</t>
        </is>
      </c>
    </row>
    <row r="14" ht="38" customHeight="1">
      <c r="A14" s="27" t="inlineStr">
        <is>
          <t>10. Type what you pay for one bottle in the cost per bottle column. Variance value = variance in tots x cost per tot, where cost per tot = cost per bottle / tots per bottle.</t>
        </is>
      </c>
    </row>
    <row r="15" ht="26" customHeight="1">
      <c r="A15" s="26" t="inlineStr">
        <is>
          <t>Worked example (the first grey row)</t>
        </is>
      </c>
    </row>
    <row r="16" ht="55" customHeight="1">
      <c r="A16" s="27" t="inlineStr">
        <is>
          <t>A 750 ml vodka: 4 bottles at the start, 6 received, and the count at the end is 2 sealed plus one open bottle about half full = 2.5 bottles. Used = 4 + 6 - 2.5 = 7.5 bottles = 7.5 x 750 / 25 = 225 tots. The till sold 216 tots, so the variance is 9 tots. At 240 a bottle (30 tots) a tot costs 8, so the variance is worth 72.</t>
        </is>
      </c>
    </row>
    <row r="17" ht="26" customHeight="1">
      <c r="A17" s="26" t="inlineStr">
        <is>
          <t>Tips for an honest count</t>
        </is>
      </c>
    </row>
    <row r="18" ht="38" customHeight="1">
      <c r="A18" s="27" t="inlineStr">
        <is>
          <t>Count at the same time of day each period, ideally with the bar closed. Have the same person count the open bottles each time, and write the count down before you look at the till.</t>
        </is>
      </c>
    </row>
    <row r="19" ht="26" customHeight="1">
      <c r="A19" s="26" t="inlineStr">
        <is>
          <t>When a sheet stops being enough</t>
        </is>
      </c>
    </row>
    <row r="20" ht="55" customHeight="1">
      <c r="A20" s="27" t="inlineStr">
        <is>
          <t>This sheet does the sums, but every open bottle is still an estimate by eye, and two people read the same bottle differently. WeighIt weighs each open bottle on a Bluetooth scale and works out the tots for you, then sets the count against your POS sales in a monthly variance report. See weighit.co.za.</t>
        </is>
      </c>
    </row>
  </sheetData>
  <pageMargins left="0.4" right="0.4" top="0.5" bottom="0.6" header="0.5" footer="0.5"/>
  <pageSetup orientation="portrait" paperSize="9" fitToHeight="0" fitToWidth="1"/>
  <headerFooter>
    <oddHeader/>
    <oddFooter>&amp;C&amp;9 Free from weighit.co.za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WeighIt (Eyona Software Development)</dc:creator>
  <dc:title>WeighIt bar stock sheet</dc:title>
  <dc:subject>Bar stock count sheet and variance</dc:subject>
  <dcterms:created xsi:type="dcterms:W3CDTF">2026-10-14T08:02:37Z</dcterms:created>
  <dcterms:modified xsi:type="dcterms:W3CDTF">2026-10-14T08:02:37Z</dcterms:modified>
</cp:coreProperties>
</file>